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осточная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8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D23"/>
</calcChain>
</file>

<file path=xl/sharedStrings.xml><?xml version="1.0" encoding="utf-8"?>
<sst xmlns="http://schemas.openxmlformats.org/spreadsheetml/2006/main" count="140" uniqueCount="108">
  <si>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</si>
  <si>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</si>
  <si>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</si>
  <si>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</si>
  <si>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</si>
  <si>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</si>
  <si>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</si>
  <si>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</si>
  <si>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</si>
  <si>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</si>
  <si>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</si>
  <si>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</si>
  <si>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</si>
  <si>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</si>
  <si>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</si>
  <si>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</si>
  <si>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</si>
  <si>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</si>
  <si>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</si>
  <si>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</si>
  <si>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</si>
  <si>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</si>
  <si>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</si>
  <si>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</si>
  <si>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</si>
  <si>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</si>
  <si>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</si>
  <si>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</si>
  <si>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</si>
  <si>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</si>
  <si>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</si>
  <si>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</si>
  <si>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</si>
  <si>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</si>
  <si>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</si>
  <si>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</si>
  <si>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</si>
  <si>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</si>
  <si>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</si>
  <si>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</si>
  <si>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</si>
  <si>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</si>
  <si>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</si>
  <si>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</si>
  <si>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Восточная д. 7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</si>
  <si>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</si>
  <si>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</si>
  <si>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</si>
  <si>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</si>
  <si>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</si>
  <si>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</si>
  <si>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</si>
  <si>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</si>
  <si>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</si>
  <si>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11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</si>
  <si>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</si>
  <si>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</si>
  <si>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</si>
  <si>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</si>
  <si>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</si>
  <si>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</si>
  <si>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</si>
  <si>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запрорной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</si>
  <si>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</si>
  <si>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</si>
  <si>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</si>
  <si>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 и горячего водоснабжения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</si>
  <si>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</si>
  <si>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</si>
  <si>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</si>
  <si>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</si>
  <si>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</si>
  <si>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</si>
  <si>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</si>
  <si>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</si>
  <si>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</si>
  <si>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</si>
  <si>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</si>
  <si>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</si>
  <si>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</si>
  <si>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</si>
  <si>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</si>
  <si>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</si>
  <si>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</si>
  <si>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</si>
  <si>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</si>
  <si>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</si>
  <si>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</si>
  <si>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</si>
  <si>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</si>
  <si>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</si>
  <si>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</si>
  <si>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</si>
  <si>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</si>
  <si>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</si>
  <si>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кровли</t>
  </si>
  <si>
    <t xml:space="preserve">100 м2 </t>
  </si>
  <si>
    <t>Замена ламп</t>
  </si>
  <si>
    <t>100 шт.</t>
  </si>
  <si>
    <t xml:space="preserve">Замена ламп наружного освещения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</si>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</sst>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5" fillId="0" borderId="16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5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2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4" fontId="8" fillId="0" borderId="19" xfId="0" applyNumberFormat="1" applyFont="1" applyFill="1" applyBorder="1" applyAlignment="1" applyProtection="1">
      <alignment horizontal="right" vertical="center"/>
    </xf>
    <xf numFmtId="0" fontId="5" fillId="0" borderId="31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6;&#1089;&#1090;&#1086;&#1095;&#1085;&#1072;&#1103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3286.6</v>
          </cell>
          <cell r="F3">
            <v>12</v>
          </cell>
        </row>
        <row r="5">
          <cell r="E5">
            <v>3286.6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2169.8364240000001</v>
          </cell>
          <cell r="H9">
            <v>0</v>
          </cell>
          <cell r="I9">
            <v>0</v>
          </cell>
          <cell r="K9">
            <v>2664.7327155859202</v>
          </cell>
          <cell r="L9">
            <v>254.13124197887998</v>
          </cell>
        </row>
        <row r="10">
          <cell r="G10">
            <v>6087.5966340000004</v>
          </cell>
          <cell r="H10">
            <v>629.01851390000013</v>
          </cell>
          <cell r="I10">
            <v>0</v>
          </cell>
          <cell r="K10">
            <v>2492.0185580942402</v>
          </cell>
          <cell r="L10">
            <v>275.40088342536001</v>
          </cell>
        </row>
        <row r="11">
          <cell r="G11">
            <v>358.19521920000005</v>
          </cell>
          <cell r="H11">
            <v>0</v>
          </cell>
          <cell r="I11">
            <v>0</v>
          </cell>
          <cell r="K11">
            <v>439.89238479513602</v>
          </cell>
          <cell r="L11">
            <v>41.951824072703999</v>
          </cell>
        </row>
        <row r="12">
          <cell r="G12">
            <v>2856.3772607999999</v>
          </cell>
          <cell r="H12">
            <v>0</v>
          </cell>
          <cell r="I12">
            <v>0</v>
          </cell>
          <cell r="K12">
            <v>3507.8597864432645</v>
          </cell>
          <cell r="L12">
            <v>334.53890478489603</v>
          </cell>
        </row>
        <row r="13">
          <cell r="G13">
            <v>2071.6300800000004</v>
          </cell>
          <cell r="H13">
            <v>0</v>
          </cell>
          <cell r="I13">
            <v>0</v>
          </cell>
          <cell r="K13">
            <v>2544.1274686464003</v>
          </cell>
          <cell r="L13">
            <v>242.62931496960002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1928.7434880000001</v>
          </cell>
          <cell r="H16">
            <v>0</v>
          </cell>
          <cell r="I16">
            <v>0</v>
          </cell>
          <cell r="K16">
            <v>2368.6513027430401</v>
          </cell>
          <cell r="L16">
            <v>225.89443731456001</v>
          </cell>
        </row>
        <row r="17">
          <cell r="G17">
            <v>1928.7434880000001</v>
          </cell>
          <cell r="H17">
            <v>0</v>
          </cell>
          <cell r="I17">
            <v>0</v>
          </cell>
          <cell r="K17">
            <v>2368.6513027430401</v>
          </cell>
          <cell r="L17">
            <v>225.89443731456001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3286.6</v>
          </cell>
        </row>
        <row r="21">
          <cell r="E21">
            <v>3286.6</v>
          </cell>
        </row>
        <row r="22">
          <cell r="E22">
            <v>3286.6</v>
          </cell>
        </row>
        <row r="25">
          <cell r="G25">
            <v>1722.0924</v>
          </cell>
          <cell r="H25">
            <v>1622.061389466</v>
          </cell>
          <cell r="I25">
            <v>0</v>
          </cell>
          <cell r="K25">
            <v>2114.8672345919999</v>
          </cell>
          <cell r="L25">
            <v>299.01514525595996</v>
          </cell>
        </row>
        <row r="26">
          <cell r="G26">
            <v>3179.8550700000001</v>
          </cell>
          <cell r="H26">
            <v>21432.966091651502</v>
          </cell>
          <cell r="I26">
            <v>0</v>
          </cell>
          <cell r="K26">
            <v>3905.1164143656001</v>
          </cell>
          <cell r="L26">
            <v>801.08394763142996</v>
          </cell>
        </row>
        <row r="27">
          <cell r="G27">
            <v>2148.7049999999999</v>
          </cell>
          <cell r="H27">
            <v>4478.3999999999996</v>
          </cell>
          <cell r="I27">
            <v>0</v>
          </cell>
          <cell r="K27">
            <v>2638.7816364</v>
          </cell>
          <cell r="L27">
            <v>520.3603296</v>
          </cell>
        </row>
        <row r="28">
          <cell r="G28">
            <v>1232.0999999999999</v>
          </cell>
          <cell r="H28">
            <v>1839.6</v>
          </cell>
          <cell r="I28">
            <v>0</v>
          </cell>
          <cell r="K28">
            <v>510.55046079206409</v>
          </cell>
          <cell r="L28">
            <v>58.613122308096003</v>
          </cell>
        </row>
        <row r="29">
          <cell r="G29">
            <v>574.0308</v>
          </cell>
          <cell r="H29">
            <v>540.68712982199997</v>
          </cell>
          <cell r="I29">
            <v>0</v>
          </cell>
          <cell r="K29">
            <v>704.95574486400005</v>
          </cell>
          <cell r="L29">
            <v>99.671715085319988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workbookViewId="0">
      <selection activeCell="J28" sqref="J28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42578125" customWidth="1"/>
    <col min="5" max="5" width="11.7109375" customWidth="1"/>
    <col min="6" max="6" width="13" customWidth="1"/>
    <col min="7" max="8" width="9.5703125" bestFit="1" customWidth="1"/>
  </cols>
  <sheetData>
    <row r="1" spans="1:8" ht="13.5" customHeight="1">
      <c r="A1" s="98" t="s">
        <v>20</v>
      </c>
      <c r="B1" s="98"/>
      <c r="C1" s="98"/>
      <c r="D1" s="98"/>
      <c r="E1" s="98"/>
      <c r="F1" s="98"/>
    </row>
    <row r="2" spans="1:8" ht="13.5" customHeight="1">
      <c r="A2" s="98" t="s">
        <v>44</v>
      </c>
      <c r="B2" s="98"/>
      <c r="C2" s="98"/>
      <c r="D2" s="98"/>
      <c r="E2" s="98"/>
      <c r="F2" s="98"/>
    </row>
    <row r="3" spans="1:8" ht="3.75" customHeight="1" thickBot="1"/>
    <row r="4" spans="1:8" ht="12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54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45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46</v>
      </c>
      <c r="E7" s="13"/>
      <c r="F7" s="14"/>
    </row>
    <row r="8" spans="1:8" ht="12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47</v>
      </c>
      <c r="C9" s="11" t="s">
        <v>10</v>
      </c>
      <c r="D9" s="21">
        <v>178512.56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178512.56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671150.33</v>
      </c>
      <c r="E12" s="22"/>
      <c r="F12" s="23"/>
      <c r="H12" s="2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523160.12702726119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F52*D12/D28</f>
        <v>54393.173100955421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93597.029871783423</v>
      </c>
      <c r="E15" s="22"/>
      <c r="F15" s="23"/>
      <c r="H15" s="2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616638.47</v>
      </c>
      <c r="E16" s="22"/>
      <c r="F16" s="23"/>
      <c r="G16" s="2"/>
    </row>
    <row r="17" spans="1:7" ht="10.5" customHeight="1" thickBot="1">
      <c r="A17" s="27"/>
      <c r="B17" s="28" t="s">
        <v>29</v>
      </c>
      <c r="C17" s="29" t="s">
        <v>10</v>
      </c>
      <c r="D17" s="21">
        <v>616638.47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616638.47</v>
      </c>
      <c r="E22" s="34"/>
      <c r="F22" s="35"/>
    </row>
    <row r="23" spans="1:7" ht="21" customHeight="1" thickBot="1">
      <c r="A23" s="9" t="s">
        <v>41</v>
      </c>
      <c r="B23" s="10" t="s">
        <v>48</v>
      </c>
      <c r="C23" s="11" t="s">
        <v>10</v>
      </c>
      <c r="D23" s="21">
        <f>D9+D12-D16</f>
        <v>233024.41999999993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233024.42</v>
      </c>
      <c r="E25" s="22"/>
      <c r="F25" s="23"/>
    </row>
    <row r="26" spans="1:7" ht="12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622169.21507692721</v>
      </c>
      <c r="E28" s="46"/>
      <c r="F28" s="47"/>
    </row>
    <row r="29" spans="1:7" ht="13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2" customHeight="1">
      <c r="A30" s="48" t="s">
        <v>33</v>
      </c>
      <c r="B30" s="49" t="s">
        <v>34</v>
      </c>
      <c r="C30" s="49" t="s">
        <v>35</v>
      </c>
      <c r="D30" s="50" t="s">
        <v>106</v>
      </c>
      <c r="E30" s="50" t="s">
        <v>107</v>
      </c>
      <c r="F30" s="51" t="s">
        <v>36</v>
      </c>
    </row>
    <row r="31" spans="1:7" ht="10.5" customHeight="1">
      <c r="A31" s="85" t="s">
        <v>55</v>
      </c>
      <c r="B31" s="53" t="s">
        <v>56</v>
      </c>
      <c r="C31" s="54" t="s">
        <v>101</v>
      </c>
      <c r="D31" s="52">
        <v>3286.6</v>
      </c>
      <c r="E31" s="52">
        <v>12</v>
      </c>
      <c r="F31" s="86">
        <f>PRODUCT([1]Работы!E3:F3,2.2)</f>
        <v>86766.24</v>
      </c>
    </row>
    <row r="32" spans="1:7" ht="10.5" customHeight="1">
      <c r="A32" s="85" t="s">
        <v>57</v>
      </c>
      <c r="B32" s="55" t="s">
        <v>58</v>
      </c>
      <c r="C32" s="56"/>
      <c r="D32" s="56"/>
      <c r="E32" s="56"/>
      <c r="F32" s="87">
        <f>SUM(F33:F51)</f>
        <v>484979.46144509327</v>
      </c>
    </row>
    <row r="33" spans="1:6" ht="10.5" customHeight="1">
      <c r="A33" s="85">
        <v>1</v>
      </c>
      <c r="B33" s="57" t="s">
        <v>59</v>
      </c>
      <c r="C33" s="54" t="s">
        <v>102</v>
      </c>
      <c r="D33" s="52">
        <v>3286.6</v>
      </c>
      <c r="E33" s="52">
        <v>12</v>
      </c>
      <c r="F33" s="88">
        <f>PRODUCT([1]Работы!E5:F5,2.79)</f>
        <v>110035.36799999999</v>
      </c>
    </row>
    <row r="34" spans="1:6" ht="10.5" customHeight="1">
      <c r="A34" s="89">
        <v>2</v>
      </c>
      <c r="B34" s="58" t="s">
        <v>60</v>
      </c>
      <c r="C34" s="58" t="s">
        <v>61</v>
      </c>
      <c r="D34" s="52">
        <v>40</v>
      </c>
      <c r="E34" s="52">
        <v>1</v>
      </c>
      <c r="F34" s="90">
        <f>SUM([1]Работы!G6,[1]Работы!H6,[1]Работы!I6,[1]Работы!K6,[1]Работы!L6)</f>
        <v>12839.690212624</v>
      </c>
    </row>
    <row r="35" spans="1:6" ht="10.5" customHeight="1">
      <c r="A35" s="85">
        <v>3</v>
      </c>
      <c r="B35" s="58" t="s">
        <v>62</v>
      </c>
      <c r="C35" s="52" t="s">
        <v>63</v>
      </c>
      <c r="D35" s="52">
        <v>0.06</v>
      </c>
      <c r="E35" s="52">
        <v>1</v>
      </c>
      <c r="F35" s="90">
        <f>SUM([1]Работы!G7,[1]Работы!H7,[1]Работы!I7,[1]Работы!K7,[1]Работы!L7)</f>
        <v>8904.4481431576096</v>
      </c>
    </row>
    <row r="36" spans="1:6" ht="10.5" customHeight="1">
      <c r="A36" s="85">
        <v>4</v>
      </c>
      <c r="B36" s="58" t="s">
        <v>64</v>
      </c>
      <c r="C36" s="52" t="s">
        <v>65</v>
      </c>
      <c r="D36" s="52">
        <v>1</v>
      </c>
      <c r="E36" s="52">
        <v>1</v>
      </c>
      <c r="F36" s="90">
        <f>SUM([1]Работы!G8,[1]Работы!H8,[1]Работы!I8,[1]Работы!K8,[1]Работы!L8)</f>
        <v>1346.2170321600001</v>
      </c>
    </row>
    <row r="37" spans="1:6" ht="21" customHeight="1">
      <c r="A37" s="89">
        <v>5</v>
      </c>
      <c r="B37" s="59" t="s">
        <v>66</v>
      </c>
      <c r="C37" s="60" t="s">
        <v>67</v>
      </c>
      <c r="D37" s="60">
        <v>0.01</v>
      </c>
      <c r="E37" s="60">
        <v>27</v>
      </c>
      <c r="F37" s="90">
        <f>SUM([1]Работы!G9,[1]Работы!H9,[1]Работы!I9,[1]Работы!K9,[1]Работы!L9)</f>
        <v>5088.7003815648004</v>
      </c>
    </row>
    <row r="38" spans="1:6" ht="21" customHeight="1">
      <c r="A38" s="85">
        <v>6</v>
      </c>
      <c r="B38" s="58" t="s">
        <v>68</v>
      </c>
      <c r="C38" s="52" t="s">
        <v>69</v>
      </c>
      <c r="D38" s="52">
        <v>0.1</v>
      </c>
      <c r="E38" s="52">
        <v>14</v>
      </c>
      <c r="F38" s="90">
        <f>SUM([1]Работы!G10,[1]Работы!H10,[1]Работы!I10,[1]Работы!K10,[1]Работы!L10)</f>
        <v>9484.0345894196016</v>
      </c>
    </row>
    <row r="39" spans="1:6" ht="21" customHeight="1">
      <c r="A39" s="85">
        <v>7</v>
      </c>
      <c r="B39" s="58" t="s">
        <v>70</v>
      </c>
      <c r="C39" s="52" t="s">
        <v>71</v>
      </c>
      <c r="D39" s="52">
        <v>3.2</v>
      </c>
      <c r="E39" s="52">
        <v>2</v>
      </c>
      <c r="F39" s="90">
        <f>SUM([1]Работы!G11,[1]Работы!H11,[1]Работы!I11,[1]Работы!K11,[1]Работы!L11)</f>
        <v>840.03942806784005</v>
      </c>
    </row>
    <row r="40" spans="1:6" ht="21" customHeight="1">
      <c r="A40" s="89">
        <v>8</v>
      </c>
      <c r="B40" s="58" t="s">
        <v>72</v>
      </c>
      <c r="C40" s="52" t="s">
        <v>71</v>
      </c>
      <c r="D40" s="52">
        <v>3.2</v>
      </c>
      <c r="E40" s="52">
        <v>2</v>
      </c>
      <c r="F40" s="90">
        <f>SUM([1]Работы!G12,[1]Работы!H12,[1]Работы!I12,[1]Работы!K12,[1]Работы!L12)</f>
        <v>6698.7759520281606</v>
      </c>
    </row>
    <row r="41" spans="1:6" ht="21" customHeight="1">
      <c r="A41" s="85">
        <v>9</v>
      </c>
      <c r="B41" s="58" t="s">
        <v>73</v>
      </c>
      <c r="C41" s="52" t="s">
        <v>71</v>
      </c>
      <c r="D41" s="52">
        <v>3.2</v>
      </c>
      <c r="E41" s="52">
        <v>1</v>
      </c>
      <c r="F41" s="90">
        <f>SUM([1]Работы!G13,[1]Работы!H13,[1]Работы!I13,[1]Работы!K13,[1]Работы!L13)</f>
        <v>4858.3868636160014</v>
      </c>
    </row>
    <row r="42" spans="1:6" ht="10.5" customHeight="1">
      <c r="A42" s="85">
        <v>10</v>
      </c>
      <c r="B42" s="58" t="s">
        <v>74</v>
      </c>
      <c r="C42" s="52" t="s">
        <v>75</v>
      </c>
      <c r="D42" s="52">
        <v>1</v>
      </c>
      <c r="E42" s="52">
        <v>2</v>
      </c>
      <c r="F42" s="90">
        <f>SUM([1]Работы!G14,[1]Работы!H14,[1]Работы!I14,[1]Работы!K14,[1]Работы!L14)</f>
        <v>5676.1344639999998</v>
      </c>
    </row>
    <row r="43" spans="1:6" ht="21" customHeight="1">
      <c r="A43" s="89">
        <v>11</v>
      </c>
      <c r="B43" s="58" t="s">
        <v>76</v>
      </c>
      <c r="C43" s="52" t="s">
        <v>77</v>
      </c>
      <c r="D43" s="52">
        <v>0.1</v>
      </c>
      <c r="E43" s="52">
        <v>4</v>
      </c>
      <c r="F43" s="90">
        <f>SUM([1]Работы!G15,[1]Работы!H15,[1]Работы!I15,[1]Работы!K15,[1]Работы!L15)</f>
        <v>5017.5668271880004</v>
      </c>
    </row>
    <row r="44" spans="1:6" ht="21" customHeight="1">
      <c r="A44" s="85">
        <v>12</v>
      </c>
      <c r="B44" s="58" t="s">
        <v>78</v>
      </c>
      <c r="C44" s="52" t="s">
        <v>79</v>
      </c>
      <c r="D44" s="52">
        <v>3.2</v>
      </c>
      <c r="E44" s="52">
        <v>1</v>
      </c>
      <c r="F44" s="90">
        <f>SUM([1]Работы!G16,[1]Работы!H16,[1]Работы!I16,[1]Работы!K16,[1]Работы!L16)</f>
        <v>4523.2892280575998</v>
      </c>
    </row>
    <row r="45" spans="1:6" ht="21" customHeight="1">
      <c r="A45" s="85">
        <v>13</v>
      </c>
      <c r="B45" s="58" t="s">
        <v>80</v>
      </c>
      <c r="C45" s="52" t="s">
        <v>79</v>
      </c>
      <c r="D45" s="52">
        <v>3.2</v>
      </c>
      <c r="E45" s="52">
        <v>1</v>
      </c>
      <c r="F45" s="90">
        <f>SUM([1]Работы!G17,[1]Работы!H17,[1]Работы!I17,[1]Работы!K17,[1]Работы!L17)</f>
        <v>4523.2892280575998</v>
      </c>
    </row>
    <row r="46" spans="1:6" ht="21" customHeight="1">
      <c r="A46" s="89">
        <v>14</v>
      </c>
      <c r="B46" s="58" t="s">
        <v>81</v>
      </c>
      <c r="C46" s="52" t="s">
        <v>82</v>
      </c>
      <c r="D46" s="52">
        <v>0.2</v>
      </c>
      <c r="E46" s="52">
        <v>2</v>
      </c>
      <c r="F46" s="90">
        <f>SUM([1]Работы!G18,[1]Работы!H18,[1]Работы!I18,[1]Работы!K18,[1]Работы!L18)</f>
        <v>1366.421305392</v>
      </c>
    </row>
    <row r="47" spans="1:6" ht="21" customHeight="1">
      <c r="A47" s="85">
        <v>15</v>
      </c>
      <c r="B47" s="58" t="s">
        <v>83</v>
      </c>
      <c r="C47" s="52" t="s">
        <v>84</v>
      </c>
      <c r="D47" s="52">
        <v>1</v>
      </c>
      <c r="E47" s="52">
        <v>2</v>
      </c>
      <c r="F47" s="90">
        <f>SUM([1]Работы!G19,[1]Работы!H19,[1]Работы!I19,[1]Работы!K19,[1]Работы!L19)</f>
        <v>3036.4917897600003</v>
      </c>
    </row>
    <row r="48" spans="1:6" ht="10.5" customHeight="1">
      <c r="A48" s="85">
        <v>16</v>
      </c>
      <c r="B48" s="58" t="s">
        <v>85</v>
      </c>
      <c r="C48" s="52" t="s">
        <v>103</v>
      </c>
      <c r="D48" s="52">
        <v>3286.6</v>
      </c>
      <c r="E48" s="52">
        <v>247</v>
      </c>
      <c r="F48" s="90">
        <f>PRODUCT([1]Работы!E20,3.15,12)</f>
        <v>124233.47999999998</v>
      </c>
    </row>
    <row r="49" spans="1:6" ht="10.5" customHeight="1">
      <c r="A49" s="89">
        <v>17</v>
      </c>
      <c r="B49" s="58" t="s">
        <v>86</v>
      </c>
      <c r="C49" s="52" t="s">
        <v>104</v>
      </c>
      <c r="D49" s="52">
        <v>3286.6</v>
      </c>
      <c r="E49" s="52">
        <v>365</v>
      </c>
      <c r="F49" s="90">
        <f>PRODUCT([1]Работы!E21,1.95,12)</f>
        <v>76906.44</v>
      </c>
    </row>
    <row r="50" spans="1:6" ht="10.5" customHeight="1">
      <c r="A50" s="89"/>
      <c r="B50" s="58" t="s">
        <v>87</v>
      </c>
      <c r="C50" s="52" t="s">
        <v>105</v>
      </c>
      <c r="D50" s="52">
        <v>3286.6</v>
      </c>
      <c r="E50" s="52">
        <v>48</v>
      </c>
      <c r="F50" s="91">
        <f>PRODUCT(1.64,[1]Работы!E22,12)</f>
        <v>64680.287999999993</v>
      </c>
    </row>
    <row r="51" spans="1:6" ht="10.5" customHeight="1">
      <c r="A51" s="85">
        <v>18</v>
      </c>
      <c r="B51" s="58" t="s">
        <v>88</v>
      </c>
      <c r="C51" s="58"/>
      <c r="D51" s="52"/>
      <c r="E51" s="52"/>
      <c r="F51" s="90">
        <v>34920.400000000001</v>
      </c>
    </row>
    <row r="52" spans="1:6" ht="12" customHeight="1">
      <c r="A52" s="92" t="s">
        <v>89</v>
      </c>
      <c r="B52" s="61" t="s">
        <v>90</v>
      </c>
      <c r="C52" s="62"/>
      <c r="D52" s="62"/>
      <c r="E52" s="62"/>
      <c r="F52" s="93">
        <f>SUM(F53:F57)</f>
        <v>50423.513631833972</v>
      </c>
    </row>
    <row r="53" spans="1:6" ht="10.5" customHeight="1">
      <c r="A53" s="94">
        <v>1</v>
      </c>
      <c r="B53" s="58" t="s">
        <v>91</v>
      </c>
      <c r="C53" s="52" t="s">
        <v>92</v>
      </c>
      <c r="D53" s="52">
        <v>5.0000000000000001E-3</v>
      </c>
      <c r="E53" s="52">
        <v>12</v>
      </c>
      <c r="F53" s="90">
        <f>SUM([1]Работы!G25,[1]Работы!H25,[1]Работы!I25,[1]Работы!K25,[1]Работы!L25)</f>
        <v>5758.0361693139603</v>
      </c>
    </row>
    <row r="54" spans="1:6" ht="10.5" customHeight="1">
      <c r="A54" s="89">
        <v>2</v>
      </c>
      <c r="B54" s="58" t="s">
        <v>93</v>
      </c>
      <c r="C54" s="52" t="s">
        <v>94</v>
      </c>
      <c r="D54" s="52">
        <v>0.01</v>
      </c>
      <c r="E54" s="52">
        <v>31</v>
      </c>
      <c r="F54" s="90">
        <f>SUM([1]Работы!G26,[1]Работы!H26,[1]Работы!I26,[1]Работы!K26,[1]Работы!L26)</f>
        <v>29319.021523648531</v>
      </c>
    </row>
    <row r="55" spans="1:6" ht="10.5" customHeight="1">
      <c r="A55" s="89">
        <v>3</v>
      </c>
      <c r="B55" s="58" t="s">
        <v>95</v>
      </c>
      <c r="C55" s="52" t="s">
        <v>96</v>
      </c>
      <c r="D55" s="52">
        <v>0.15</v>
      </c>
      <c r="E55" s="52">
        <v>1</v>
      </c>
      <c r="F55" s="95">
        <f>SUM([1]Работы!G27,[1]Работы!H27,[1]Работы!I27,[1]Работы!K27,[1]Работы!L27)</f>
        <v>9786.2469659999988</v>
      </c>
    </row>
    <row r="56" spans="1:6" ht="10.5" customHeight="1">
      <c r="A56" s="89">
        <v>4</v>
      </c>
      <c r="B56" s="58" t="s">
        <v>97</v>
      </c>
      <c r="C56" s="52" t="s">
        <v>98</v>
      </c>
      <c r="D56" s="52">
        <v>0.01</v>
      </c>
      <c r="E56" s="52">
        <v>8</v>
      </c>
      <c r="F56" s="96">
        <f>SUM([1]Работы!G28,[1]Работы!H28,[1]Работы!I28,[1]Работы!K28,[1]Работы!L28)</f>
        <v>3640.8635831001598</v>
      </c>
    </row>
    <row r="57" spans="1:6" ht="10.5" customHeight="1">
      <c r="A57" s="94">
        <v>5</v>
      </c>
      <c r="B57" s="58" t="s">
        <v>99</v>
      </c>
      <c r="C57" s="52" t="s">
        <v>98</v>
      </c>
      <c r="D57" s="52">
        <v>0.01</v>
      </c>
      <c r="E57" s="52">
        <v>2</v>
      </c>
      <c r="F57" s="90">
        <f>SUM([1]Работы!G29,[1]Работы!H29,[1]Работы!I29,[1]Работы!K29,[1]Работы!L29)</f>
        <v>1919.3453897713198</v>
      </c>
    </row>
    <row r="58" spans="1:6" ht="12" customHeight="1" thickBot="1">
      <c r="A58" s="97" t="s">
        <v>100</v>
      </c>
      <c r="B58" s="63"/>
      <c r="C58" s="63"/>
      <c r="D58" s="63"/>
      <c r="E58" s="63"/>
      <c r="F58" s="93">
        <f>SUM(F31,F32,F52)</f>
        <v>622169.21507692721</v>
      </c>
    </row>
    <row r="59" spans="1:6" ht="12" customHeight="1" thickBot="1">
      <c r="A59" s="64" t="s">
        <v>49</v>
      </c>
      <c r="B59" s="65"/>
      <c r="C59" s="65"/>
      <c r="D59" s="65"/>
      <c r="E59" s="65"/>
      <c r="F59" s="66"/>
    </row>
    <row r="60" spans="1:6" ht="10.5" customHeight="1">
      <c r="A60" s="67" t="s">
        <v>3</v>
      </c>
      <c r="B60" s="68" t="s">
        <v>50</v>
      </c>
      <c r="C60" s="69" t="s">
        <v>51</v>
      </c>
      <c r="D60" s="70">
        <v>98</v>
      </c>
      <c r="E60" s="71"/>
      <c r="F60" s="72"/>
    </row>
    <row r="61" spans="1:6" ht="10.5" customHeight="1">
      <c r="A61" s="73" t="s">
        <v>6</v>
      </c>
      <c r="B61" s="74" t="s">
        <v>52</v>
      </c>
      <c r="C61" s="75" t="s">
        <v>51</v>
      </c>
      <c r="D61" s="76">
        <v>1</v>
      </c>
      <c r="E61" s="77"/>
      <c r="F61" s="78"/>
    </row>
    <row r="62" spans="1:6" ht="21" customHeight="1" thickBot="1">
      <c r="A62" s="79" t="s">
        <v>8</v>
      </c>
      <c r="B62" s="80" t="s">
        <v>53</v>
      </c>
      <c r="C62" s="81" t="s">
        <v>10</v>
      </c>
      <c r="D62" s="82">
        <v>41609.1</v>
      </c>
      <c r="E62" s="83"/>
      <c r="F62" s="84"/>
    </row>
    <row r="63" spans="1:6" ht="4.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3" t="s">
        <v>20</v>
      </c>
      <c r="E64" s="3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9:F59"/>
    <mergeCell ref="D60:F60"/>
    <mergeCell ref="D61:F61"/>
    <mergeCell ref="D62:F62"/>
    <mergeCell ref="D64:E6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Восточная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2019-03-22T08:30:13Z</dcterms:modified>
</cp:coreProperties>
</file>