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Тимирязева 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4"/>
  <c r="F53" s="1"/>
  <c r="F58" s="1"/>
  <c r="F55"/>
  <c r="F56"/>
  <c r="F57"/>
  <c r="D23"/>
</calcChain>
</file>

<file path=xl/sharedStrings.xml><?xml version="1.0" encoding="utf-8"?>
<sst xmlns="http://schemas.openxmlformats.org/spreadsheetml/2006/main" count="139" uniqueCount="108">
  <si>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</si>
  <si>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</si>
  <si>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</si>
  <si>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</si>
  <si>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</si>
  <si>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</si>
  <si>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</si>
  <si>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</si>
  <si>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</si>
  <si>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</si>
  <si>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</si>
  <si>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</si>
  <si>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</si>
  <si>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</si>
  <si>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</si>
  <si>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</si>
  <si>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</si>
  <si>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</si>
  <si>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</si>
  <si>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</si>
  <si>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</si>
  <si>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</si>
  <si>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</si>
  <si>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</si>
  <si>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</si>
  <si>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</si>
  <si>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</si>
  <si>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</si>
  <si>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</si>
  <si>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</si>
  <si>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</si>
  <si>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</si>
  <si>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</si>
  <si>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</si>
  <si>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</si>
  <si>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</si>
  <si>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</si>
  <si>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</si>
  <si>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</si>
  <si>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</si>
  <si>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</si>
  <si>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</si>
  <si>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</si>
  <si>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</si>
  <si>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9</t>
  </si>
  <si>
    <t>25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</si>
  <si>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</si>
  <si>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</si>
  <si>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</si>
  <si>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</si>
  <si>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</si>
  <si>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</si>
  <si>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</si>
  <si>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</si>
  <si>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</si>
  <si>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</si>
  <si>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</si>
  <si>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</si>
  <si>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</si>
  <si>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</si>
  <si>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</si>
  <si>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</si>
  <si>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</si>
  <si>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</si>
  <si>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</si>
  <si>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</si>
  <si>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</si>
  <si>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</si>
  <si>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</si>
  <si>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</si>
  <si>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</si>
  <si>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</si>
  <si>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</si>
  <si>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</si>
  <si>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</si>
  <si>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</si>
  <si>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</si>
  <si>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</si>
  <si>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</si>
  <si>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</si>
  <si>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</si>
  <si>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</si>
  <si>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</si>
  <si>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</si>
  <si>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</si>
  <si>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</si>
  <si>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 xml:space="preserve">Уборка подъездов </t>
  </si>
  <si>
    <t>Вывоз твердых бытовых отходов и крупногабаритного мусора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</si>
  <si>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</si>
  <si>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</si>
  <si>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</si>
  <si>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</si>
  <si>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</si>
  <si>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</si>
  <si>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</si>
  <si>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</si>
  <si>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двери</t>
  </si>
  <si>
    <t>100 коробок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</si>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</sst>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2" fontId="4" fillId="0" borderId="27" xfId="0" applyNumberFormat="1" applyFont="1" applyBorder="1" applyAlignment="1">
      <alignment horizontal="center"/>
    </xf>
    <xf numFmtId="2" fontId="4" fillId="0" borderId="28" xfId="0" applyNumberFormat="1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6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1492.9</v>
          </cell>
          <cell r="F3">
            <v>12</v>
          </cell>
        </row>
        <row r="5">
          <cell r="E5">
            <v>1492.9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160.728624</v>
          </cell>
          <cell r="H9">
            <v>0</v>
          </cell>
          <cell r="I9">
            <v>0</v>
          </cell>
          <cell r="K9">
            <v>197.38760856192002</v>
          </cell>
          <cell r="L9">
            <v>18.824536442879999</v>
          </cell>
        </row>
        <row r="10">
          <cell r="G10">
            <v>289.88555400000001</v>
          </cell>
          <cell r="H10">
            <v>89.859787700000012</v>
          </cell>
          <cell r="I10">
            <v>0</v>
          </cell>
          <cell r="K10">
            <v>356.00265115632004</v>
          </cell>
          <cell r="L10">
            <v>39.342983346480004</v>
          </cell>
        </row>
        <row r="11">
          <cell r="G11">
            <v>167.904009</v>
          </cell>
          <cell r="H11">
            <v>0</v>
          </cell>
          <cell r="I11">
            <v>0</v>
          </cell>
          <cell r="K11">
            <v>206.19955537272</v>
          </cell>
          <cell r="L11">
            <v>19.664917534080001</v>
          </cell>
        </row>
        <row r="12">
          <cell r="G12">
            <v>1338.926841</v>
          </cell>
          <cell r="H12">
            <v>0</v>
          </cell>
          <cell r="I12">
            <v>0</v>
          </cell>
          <cell r="K12">
            <v>1644.3092748952802</v>
          </cell>
          <cell r="L12">
            <v>156.81511161792002</v>
          </cell>
        </row>
        <row r="13">
          <cell r="G13">
            <v>1942.1532000000002</v>
          </cell>
          <cell r="H13">
            <v>0</v>
          </cell>
          <cell r="I13">
            <v>0</v>
          </cell>
          <cell r="K13">
            <v>2385.1195018560002</v>
          </cell>
          <cell r="L13">
            <v>227.464982784</v>
          </cell>
        </row>
        <row r="14">
          <cell r="G14">
            <v>1210.1600000000001</v>
          </cell>
          <cell r="H14">
            <v>0</v>
          </cell>
          <cell r="I14">
            <v>0</v>
          </cell>
          <cell r="K14">
            <v>1486.1732928000001</v>
          </cell>
          <cell r="L14">
            <v>141.73393920000001</v>
          </cell>
        </row>
        <row r="15">
          <cell r="G15">
            <v>508.26123000000001</v>
          </cell>
          <cell r="H15">
            <v>58.88440585</v>
          </cell>
          <cell r="I15">
            <v>0</v>
          </cell>
          <cell r="K15">
            <v>624.18545133840007</v>
          </cell>
          <cell r="L15">
            <v>63.0606196086</v>
          </cell>
        </row>
        <row r="16">
          <cell r="G16">
            <v>1808.1970200000001</v>
          </cell>
          <cell r="H16">
            <v>0</v>
          </cell>
          <cell r="I16">
            <v>0</v>
          </cell>
          <cell r="K16">
            <v>2220.6105963216</v>
          </cell>
          <cell r="L16">
            <v>211.77603498240001</v>
          </cell>
        </row>
        <row r="17">
          <cell r="G17">
            <v>2712.2955300000003</v>
          </cell>
          <cell r="H17">
            <v>0</v>
          </cell>
          <cell r="I17">
            <v>0</v>
          </cell>
          <cell r="K17">
            <v>3330.9158944824003</v>
          </cell>
          <cell r="L17">
            <v>317.66405247360001</v>
          </cell>
        </row>
        <row r="18">
          <cell r="G18">
            <v>262.19068199999998</v>
          </cell>
          <cell r="H18">
            <v>0</v>
          </cell>
          <cell r="I18">
            <v>0</v>
          </cell>
          <cell r="K18">
            <v>321.99113275055998</v>
          </cell>
          <cell r="L18">
            <v>30.707772675840001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1492.9</v>
          </cell>
        </row>
        <row r="21">
          <cell r="E21">
            <v>1492.9</v>
          </cell>
        </row>
        <row r="22">
          <cell r="E22">
            <v>1492.9</v>
          </cell>
          <cell r="F22">
            <v>365</v>
          </cell>
        </row>
        <row r="26">
          <cell r="G26">
            <v>229.61232000000001</v>
          </cell>
          <cell r="H26">
            <v>216.27485192879999</v>
          </cell>
          <cell r="I26">
            <v>0</v>
          </cell>
          <cell r="K26">
            <v>281.98229794560001</v>
          </cell>
          <cell r="L26">
            <v>39.868686034127997</v>
          </cell>
        </row>
        <row r="27">
          <cell r="G27">
            <v>1641.21552</v>
          </cell>
          <cell r="H27">
            <v>3687.3920157680004</v>
          </cell>
          <cell r="I27">
            <v>0</v>
          </cell>
          <cell r="K27">
            <v>2015.5439558016001</v>
          </cell>
          <cell r="L27">
            <v>413.46268264847998</v>
          </cell>
        </row>
        <row r="28">
          <cell r="G28">
            <v>770.56839000000014</v>
          </cell>
          <cell r="H28">
            <v>63.211505680999998</v>
          </cell>
          <cell r="I28">
            <v>0</v>
          </cell>
          <cell r="K28">
            <v>946.31962839120001</v>
          </cell>
          <cell r="L28">
            <v>94.041660177659992</v>
          </cell>
        </row>
        <row r="29">
          <cell r="G29">
            <v>343.7928</v>
          </cell>
          <cell r="H29">
            <v>716.54399999999998</v>
          </cell>
          <cell r="I29">
            <v>0</v>
          </cell>
          <cell r="K29">
            <v>422.20506182400004</v>
          </cell>
          <cell r="L29">
            <v>83.257652735999997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topLeftCell="A22" workbookViewId="0">
      <selection activeCell="D13" sqref="D13:F15"/>
    </sheetView>
  </sheetViews>
  <sheetFormatPr defaultRowHeight="15"/>
  <cols>
    <col min="1" max="1" width="4.28515625" customWidth="1"/>
    <col min="2" max="2" width="39" customWidth="1"/>
    <col min="3" max="3" width="15.140625" customWidth="1"/>
    <col min="4" max="4" width="10.85546875" customWidth="1"/>
    <col min="5" max="5" width="11.7109375" customWidth="1"/>
    <col min="6" max="6" width="13" customWidth="1"/>
    <col min="8" max="8" width="9.5703125" bestFit="1" customWidth="1"/>
  </cols>
  <sheetData>
    <row r="1" spans="1:8">
      <c r="A1" s="4" t="s">
        <v>20</v>
      </c>
      <c r="B1" s="4"/>
      <c r="C1" s="4"/>
      <c r="D1" s="4"/>
      <c r="E1" s="4"/>
      <c r="F1" s="4"/>
    </row>
    <row r="2" spans="1:8">
      <c r="A2" s="4" t="s">
        <v>44</v>
      </c>
      <c r="B2" s="4"/>
      <c r="C2" s="4"/>
      <c r="D2" s="4"/>
      <c r="E2" s="4"/>
      <c r="F2" s="4"/>
    </row>
    <row r="3" spans="1:8" ht="6" customHeight="1" thickBot="1"/>
    <row r="4" spans="1:8" ht="10.5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0.5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39</v>
      </c>
      <c r="B9" s="11" t="s">
        <v>48</v>
      </c>
      <c r="C9" s="12" t="s">
        <v>10</v>
      </c>
      <c r="D9" s="22">
        <v>146605.31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146605.31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301993.96999999997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F32*D12/D28</f>
        <v>248141.75048715124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F53*D12/D28</f>
        <v>12541.543656309204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41310.675856539492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282534.37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282534.37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282534.37</v>
      </c>
      <c r="E22" s="35"/>
      <c r="F22" s="36"/>
    </row>
    <row r="23" spans="1:7" ht="21" customHeight="1" thickBot="1">
      <c r="A23" s="10" t="s">
        <v>41</v>
      </c>
      <c r="B23" s="11" t="s">
        <v>49</v>
      </c>
      <c r="C23" s="12" t="s">
        <v>10</v>
      </c>
      <c r="D23" s="22">
        <f>D9+D12-D16</f>
        <v>166064.90999999997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166064.91</v>
      </c>
      <c r="E25" s="23"/>
      <c r="F25" s="24"/>
    </row>
    <row r="26" spans="1:7" ht="10.5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288118.14901302458</v>
      </c>
      <c r="E28" s="47"/>
      <c r="F28" s="48"/>
    </row>
    <row r="29" spans="1:7" ht="10.5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106</v>
      </c>
      <c r="E30" s="51" t="s">
        <v>107</v>
      </c>
      <c r="F30" s="52" t="s">
        <v>36</v>
      </c>
    </row>
    <row r="31" spans="1:7" ht="10.5" customHeight="1">
      <c r="A31" s="86" t="s">
        <v>55</v>
      </c>
      <c r="B31" s="53" t="s">
        <v>56</v>
      </c>
      <c r="C31" s="54" t="s">
        <v>101</v>
      </c>
      <c r="D31" s="55">
        <v>1492.9</v>
      </c>
      <c r="E31" s="55">
        <v>12</v>
      </c>
      <c r="F31" s="87">
        <f>PRODUCT([1]Работы!E3:F3,2.2)</f>
        <v>39412.560000000012</v>
      </c>
    </row>
    <row r="32" spans="1:7" ht="10.5" customHeight="1">
      <c r="A32" s="86" t="s">
        <v>57</v>
      </c>
      <c r="B32" s="56" t="s">
        <v>58</v>
      </c>
      <c r="C32" s="57"/>
      <c r="D32" s="57"/>
      <c r="E32" s="57"/>
      <c r="F32" s="88">
        <f>SUM(F33:F52)</f>
        <v>236740.29598408809</v>
      </c>
    </row>
    <row r="33" spans="1:6" ht="10.5" customHeight="1">
      <c r="A33" s="89">
        <v>1</v>
      </c>
      <c r="B33" s="58" t="s">
        <v>59</v>
      </c>
      <c r="C33" s="54" t="s">
        <v>102</v>
      </c>
      <c r="D33" s="55">
        <v>1492.9</v>
      </c>
      <c r="E33" s="55">
        <v>12</v>
      </c>
      <c r="F33" s="90">
        <f>PRODUCT([1]Работы!E5:F5,2.79)</f>
        <v>49982.292000000009</v>
      </c>
    </row>
    <row r="34" spans="1:6" ht="10.5" customHeight="1">
      <c r="A34" s="91">
        <v>2</v>
      </c>
      <c r="B34" s="59" t="s">
        <v>60</v>
      </c>
      <c r="C34" s="55" t="s">
        <v>61</v>
      </c>
      <c r="D34" s="55">
        <v>20</v>
      </c>
      <c r="E34" s="55">
        <v>1</v>
      </c>
      <c r="F34" s="92">
        <f>SUM([1]Работы!G6,[1]Работы!H6,[1]Работы!I6,[1]Работы!K6,[1]Работы!L6)</f>
        <v>6419.8451063120001</v>
      </c>
    </row>
    <row r="35" spans="1:6" ht="10.5" customHeight="1">
      <c r="A35" s="89">
        <v>3</v>
      </c>
      <c r="B35" s="59" t="s">
        <v>62</v>
      </c>
      <c r="C35" s="55" t="s">
        <v>63</v>
      </c>
      <c r="D35" s="55">
        <v>0.04</v>
      </c>
      <c r="E35" s="55">
        <v>1</v>
      </c>
      <c r="F35" s="92">
        <f>SUM([1]Работы!G7,[1]Работы!H7,[1]Работы!I7,[1]Работы!K7,[1]Работы!L7)</f>
        <v>5936.2987621050734</v>
      </c>
    </row>
    <row r="36" spans="1:6" ht="10.5" customHeight="1">
      <c r="A36" s="89">
        <v>4</v>
      </c>
      <c r="B36" s="59" t="s">
        <v>64</v>
      </c>
      <c r="C36" s="55" t="s">
        <v>65</v>
      </c>
      <c r="D36" s="55">
        <v>1</v>
      </c>
      <c r="E36" s="55">
        <v>1</v>
      </c>
      <c r="F36" s="92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60" t="s">
        <v>66</v>
      </c>
      <c r="C37" s="61" t="s">
        <v>67</v>
      </c>
      <c r="D37" s="61">
        <v>0.01</v>
      </c>
      <c r="E37" s="61">
        <v>2</v>
      </c>
      <c r="F37" s="92">
        <f>SUM([1]Работы!G9,[1]Работы!H9,[1]Работы!I9,[1]Работы!K9,[1]Работы!L9)</f>
        <v>376.94076900480002</v>
      </c>
    </row>
    <row r="38" spans="1:6" ht="21" customHeight="1">
      <c r="A38" s="89">
        <v>6</v>
      </c>
      <c r="B38" s="59" t="s">
        <v>68</v>
      </c>
      <c r="C38" s="55" t="s">
        <v>69</v>
      </c>
      <c r="D38" s="55">
        <v>0.1</v>
      </c>
      <c r="E38" s="55">
        <v>2</v>
      </c>
      <c r="F38" s="92">
        <f>SUM([1]Работы!G10,[1]Работы!H10,[1]Работы!I10,[1]Работы!K10,[1]Работы!L10)</f>
        <v>775.09097620279999</v>
      </c>
    </row>
    <row r="39" spans="1:6" ht="21" customHeight="1">
      <c r="A39" s="91">
        <v>7</v>
      </c>
      <c r="B39" s="59" t="s">
        <v>70</v>
      </c>
      <c r="C39" s="55" t="s">
        <v>71</v>
      </c>
      <c r="D39" s="62">
        <v>1.5</v>
      </c>
      <c r="E39" s="55">
        <v>2</v>
      </c>
      <c r="F39" s="92">
        <f>SUM([1]Работы!G11,[1]Работы!H11,[1]Работы!I11,[1]Работы!K11,[1]Работы!L11)</f>
        <v>393.76848190680005</v>
      </c>
    </row>
    <row r="40" spans="1:6" ht="21" customHeight="1">
      <c r="A40" s="89">
        <v>8</v>
      </c>
      <c r="B40" s="59" t="s">
        <v>72</v>
      </c>
      <c r="C40" s="55" t="s">
        <v>71</v>
      </c>
      <c r="D40" s="62">
        <v>1.5</v>
      </c>
      <c r="E40" s="55">
        <v>2</v>
      </c>
      <c r="F40" s="92">
        <f>SUM([1]Работы!G12,[1]Работы!H12,[1]Работы!I12,[1]Работы!K12,[1]Работы!L12)</f>
        <v>3140.0512275132</v>
      </c>
    </row>
    <row r="41" spans="1:6" ht="21" customHeight="1">
      <c r="A41" s="91">
        <v>9</v>
      </c>
      <c r="B41" s="59" t="s">
        <v>73</v>
      </c>
      <c r="C41" s="55" t="s">
        <v>71</v>
      </c>
      <c r="D41" s="62">
        <v>1.5</v>
      </c>
      <c r="E41" s="55">
        <v>2</v>
      </c>
      <c r="F41" s="92">
        <f>SUM([1]Работы!G13,[1]Работы!H13,[1]Работы!I13,[1]Работы!K13,[1]Работы!L13)</f>
        <v>4554.7376846400002</v>
      </c>
    </row>
    <row r="42" spans="1:6" ht="10.5" customHeight="1">
      <c r="A42" s="89">
        <v>10</v>
      </c>
      <c r="B42" s="59" t="s">
        <v>74</v>
      </c>
      <c r="C42" s="55" t="s">
        <v>75</v>
      </c>
      <c r="D42" s="55">
        <v>0.5</v>
      </c>
      <c r="E42" s="55">
        <v>2</v>
      </c>
      <c r="F42" s="92">
        <f>SUM([1]Работы!G14,[1]Работы!H14,[1]Работы!I14,[1]Работы!K14,[1]Работы!L14)</f>
        <v>2838.0672319999999</v>
      </c>
    </row>
    <row r="43" spans="1:6" ht="21" customHeight="1">
      <c r="A43" s="91">
        <v>11</v>
      </c>
      <c r="B43" s="59" t="s">
        <v>76</v>
      </c>
      <c r="C43" s="55" t="s">
        <v>77</v>
      </c>
      <c r="D43" s="55">
        <v>0.1</v>
      </c>
      <c r="E43" s="55">
        <v>1</v>
      </c>
      <c r="F43" s="92">
        <f>SUM([1]Работы!G15,[1]Работы!H15,[1]Работы!I15,[1]Работы!K15,[1]Работы!L15)</f>
        <v>1254.3917067970001</v>
      </c>
    </row>
    <row r="44" spans="1:6" ht="21" customHeight="1">
      <c r="A44" s="89">
        <v>12</v>
      </c>
      <c r="B44" s="59" t="s">
        <v>78</v>
      </c>
      <c r="C44" s="55" t="s">
        <v>79</v>
      </c>
      <c r="D44" s="55">
        <v>1.5</v>
      </c>
      <c r="E44" s="55">
        <v>2</v>
      </c>
      <c r="F44" s="92">
        <f>SUM([1]Работы!G16,[1]Работы!H16,[1]Работы!I16,[1]Работы!K16,[1]Работы!L16)</f>
        <v>4240.5836513040003</v>
      </c>
    </row>
    <row r="45" spans="1:6" ht="21" customHeight="1">
      <c r="A45" s="91">
        <v>13</v>
      </c>
      <c r="B45" s="59" t="s">
        <v>80</v>
      </c>
      <c r="C45" s="55" t="s">
        <v>79</v>
      </c>
      <c r="D45" s="55">
        <v>1.5</v>
      </c>
      <c r="E45" s="55">
        <v>3</v>
      </c>
      <c r="F45" s="92">
        <f>SUM([1]Работы!G17,[1]Работы!H17,[1]Работы!I17,[1]Работы!K17,[1]Работы!L17)</f>
        <v>6360.875476956001</v>
      </c>
    </row>
    <row r="46" spans="1:6" ht="21" customHeight="1">
      <c r="A46" s="89">
        <v>14</v>
      </c>
      <c r="B46" s="59" t="s">
        <v>81</v>
      </c>
      <c r="C46" s="55" t="s">
        <v>82</v>
      </c>
      <c r="D46" s="55">
        <v>0.09</v>
      </c>
      <c r="E46" s="55">
        <v>2</v>
      </c>
      <c r="F46" s="92">
        <f>SUM([1]Работы!G18,[1]Работы!H18,[1]Работы!I18,[1]Работы!K18,[1]Работы!L18)</f>
        <v>614.8895874264</v>
      </c>
    </row>
    <row r="47" spans="1:6" ht="21" customHeight="1">
      <c r="A47" s="91">
        <v>15</v>
      </c>
      <c r="B47" s="59" t="s">
        <v>83</v>
      </c>
      <c r="C47" s="55" t="s">
        <v>84</v>
      </c>
      <c r="D47" s="55">
        <v>1</v>
      </c>
      <c r="E47" s="55">
        <v>2</v>
      </c>
      <c r="F47" s="92">
        <f>SUM([1]Работы!G19,[1]Работы!H19,[1]Работы!I19,[1]Работы!K19,[1]Работы!L19)</f>
        <v>3036.4917897600003</v>
      </c>
    </row>
    <row r="48" spans="1:6" ht="10.5" customHeight="1">
      <c r="A48" s="89">
        <v>16</v>
      </c>
      <c r="B48" s="59" t="s">
        <v>85</v>
      </c>
      <c r="C48" s="54" t="s">
        <v>103</v>
      </c>
      <c r="D48" s="55">
        <v>1492.9</v>
      </c>
      <c r="E48" s="55">
        <v>247</v>
      </c>
      <c r="F48" s="92">
        <f>3.15*[1]Работы!E20*12</f>
        <v>56431.62</v>
      </c>
    </row>
    <row r="49" spans="1:6" ht="10.5" customHeight="1">
      <c r="A49" s="89">
        <v>17</v>
      </c>
      <c r="B49" s="59" t="s">
        <v>86</v>
      </c>
      <c r="C49" s="54" t="s">
        <v>104</v>
      </c>
      <c r="D49" s="55">
        <v>1492.9</v>
      </c>
      <c r="E49" s="55">
        <v>48</v>
      </c>
      <c r="F49" s="92">
        <f>PRODUCT([1]Работы!E21,1.64,12)</f>
        <v>29380.272000000004</v>
      </c>
    </row>
    <row r="50" spans="1:6" ht="10.5" customHeight="1">
      <c r="A50" s="91">
        <v>18</v>
      </c>
      <c r="B50" s="59" t="s">
        <v>87</v>
      </c>
      <c r="C50" s="54" t="s">
        <v>105</v>
      </c>
      <c r="D50" s="55">
        <v>1492.9</v>
      </c>
      <c r="E50" s="55">
        <v>365</v>
      </c>
      <c r="F50" s="92">
        <f>1.95*[1]Работы!E22/30*[1]Работы!F22</f>
        <v>35419.052500000005</v>
      </c>
    </row>
    <row r="51" spans="1:6" ht="10.5" customHeight="1">
      <c r="A51" s="89">
        <v>19</v>
      </c>
      <c r="B51" s="59" t="s">
        <v>88</v>
      </c>
      <c r="C51" s="55"/>
      <c r="D51" s="55">
        <v>1492.9</v>
      </c>
      <c r="E51" s="55"/>
      <c r="F51" s="92">
        <v>13292</v>
      </c>
    </row>
    <row r="52" spans="1:6" ht="10.5" customHeight="1">
      <c r="A52" s="91">
        <v>20</v>
      </c>
      <c r="B52" s="59" t="s">
        <v>89</v>
      </c>
      <c r="C52" s="55"/>
      <c r="D52" s="55"/>
      <c r="E52" s="55"/>
      <c r="F52" s="92">
        <v>10946.81</v>
      </c>
    </row>
    <row r="53" spans="1:6" ht="10.5" customHeight="1">
      <c r="A53" s="93" t="s">
        <v>90</v>
      </c>
      <c r="B53" s="63" t="s">
        <v>91</v>
      </c>
      <c r="C53" s="64"/>
      <c r="D53" s="64"/>
      <c r="E53" s="64"/>
      <c r="F53" s="94">
        <f>F54+F55+F56+F57</f>
        <v>11965.293028936469</v>
      </c>
    </row>
    <row r="54" spans="1:6" ht="10.5" customHeight="1">
      <c r="A54" s="95">
        <v>1</v>
      </c>
      <c r="B54" s="59" t="s">
        <v>92</v>
      </c>
      <c r="C54" s="55" t="s">
        <v>93</v>
      </c>
      <c r="D54" s="55">
        <v>2E-3</v>
      </c>
      <c r="E54" s="55">
        <v>4</v>
      </c>
      <c r="F54" s="92">
        <f>SUM([1]Работы!G26,[1]Работы!H26,[1]Работы!I26,[1]Работы!K26,[1]Работы!L26)</f>
        <v>767.73815590852803</v>
      </c>
    </row>
    <row r="55" spans="1:6" ht="10.5" customHeight="1">
      <c r="A55" s="91">
        <v>2</v>
      </c>
      <c r="B55" s="59" t="s">
        <v>94</v>
      </c>
      <c r="C55" s="55" t="s">
        <v>95</v>
      </c>
      <c r="D55" s="55">
        <v>0.01</v>
      </c>
      <c r="E55" s="55">
        <v>16</v>
      </c>
      <c r="F55" s="92">
        <f>SUM([1]Работы!G27,[1]Работы!H27,[1]Работы!I27,[1]Работы!K27,[1]Работы!L27)</f>
        <v>7757.6141742180807</v>
      </c>
    </row>
    <row r="56" spans="1:6" ht="10.5" customHeight="1">
      <c r="A56" s="91">
        <v>3</v>
      </c>
      <c r="B56" s="60" t="s">
        <v>96</v>
      </c>
      <c r="C56" s="61" t="s">
        <v>97</v>
      </c>
      <c r="D56" s="61">
        <v>0.01</v>
      </c>
      <c r="E56" s="61">
        <v>1</v>
      </c>
      <c r="F56" s="92">
        <f>SUM([1]Работы!G28,[1]Работы!H28,[1]Работы!I28,[1]Работы!K28,[1]Работы!L28)</f>
        <v>1874.1411842498601</v>
      </c>
    </row>
    <row r="57" spans="1:6" ht="10.5" customHeight="1">
      <c r="A57" s="91">
        <v>4</v>
      </c>
      <c r="B57" s="59" t="s">
        <v>98</v>
      </c>
      <c r="C57" s="55" t="s">
        <v>99</v>
      </c>
      <c r="D57" s="55">
        <v>2.4E-2</v>
      </c>
      <c r="E57" s="55">
        <v>1</v>
      </c>
      <c r="F57" s="96">
        <f>SUM([1]Работы!G29,[1]Работы!H29,[1]Работы!I29,[1]Работы!K29,[1]Работы!L29)</f>
        <v>1565.79951456</v>
      </c>
    </row>
    <row r="58" spans="1:6" ht="10.5" customHeight="1" thickBot="1">
      <c r="A58" s="97" t="s">
        <v>100</v>
      </c>
      <c r="B58" s="57"/>
      <c r="C58" s="57"/>
      <c r="D58" s="57"/>
      <c r="E58" s="57"/>
      <c r="F58" s="94">
        <f>SUM(F53,F31,F32)</f>
        <v>288118.14901302458</v>
      </c>
    </row>
    <row r="59" spans="1:6" ht="10.5" customHeight="1" thickBot="1">
      <c r="A59" s="65" t="s">
        <v>50</v>
      </c>
      <c r="B59" s="66"/>
      <c r="C59" s="66"/>
      <c r="D59" s="66"/>
      <c r="E59" s="66"/>
      <c r="F59" s="67"/>
    </row>
    <row r="60" spans="1:6" ht="10.5" customHeight="1">
      <c r="A60" s="68" t="s">
        <v>3</v>
      </c>
      <c r="B60" s="69" t="s">
        <v>54</v>
      </c>
      <c r="C60" s="70" t="s">
        <v>51</v>
      </c>
      <c r="D60" s="71">
        <v>85</v>
      </c>
      <c r="E60" s="72"/>
      <c r="F60" s="73"/>
    </row>
    <row r="61" spans="1:6" ht="10.5" customHeight="1">
      <c r="A61" s="74" t="s">
        <v>6</v>
      </c>
      <c r="B61" s="75" t="s">
        <v>52</v>
      </c>
      <c r="C61" s="76" t="s">
        <v>51</v>
      </c>
      <c r="D61" s="77">
        <v>2</v>
      </c>
      <c r="E61" s="78"/>
      <c r="F61" s="79"/>
    </row>
    <row r="62" spans="1:6" ht="21" customHeight="1" thickBot="1">
      <c r="A62" s="80" t="s">
        <v>8</v>
      </c>
      <c r="B62" s="81" t="s">
        <v>53</v>
      </c>
      <c r="C62" s="82" t="s">
        <v>10</v>
      </c>
      <c r="D62" s="83">
        <v>46010.33</v>
      </c>
      <c r="E62" s="84"/>
      <c r="F62" s="85"/>
    </row>
    <row r="63" spans="1:6" ht="3.75" customHeight="1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3" t="s">
        <v>20</v>
      </c>
      <c r="E64" s="3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9:F59"/>
    <mergeCell ref="D60:F60"/>
    <mergeCell ref="D61:F61"/>
    <mergeCell ref="D62:F62"/>
    <mergeCell ref="D64:E64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2019-03-27T11:35:56Z</dcterms:modified>
</cp:coreProperties>
</file>