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вободы 1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8"/>
  <c r="F39"/>
  <c r="F40"/>
  <c r="F41"/>
  <c r="F31"/>
  <c r="F33"/>
  <c r="F34"/>
  <c r="F35"/>
  <c r="F36"/>
  <c r="F37"/>
  <c r="F42"/>
  <c r="F43"/>
  <c r="F44"/>
  <c r="F45"/>
  <c r="F46"/>
  <c r="F47"/>
  <c r="F48"/>
  <c r="F49"/>
  <c r="F50"/>
  <c r="F54"/>
  <c r="F55"/>
  <c r="F56"/>
  <c r="F57"/>
  <c r="F58"/>
  <c r="F59"/>
  <c r="D23"/>
  <c r="F53" l="1"/>
  <c r="F32"/>
  <c r="F60" s="1"/>
</calcChain>
</file>

<file path=xl/sharedStrings.xml><?xml version="1.0" encoding="utf-8"?>
<sst xmlns="http://schemas.openxmlformats.org/spreadsheetml/2006/main" count="143" uniqueCount="112">
  <si>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</si>
  <si>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</si>
  <si>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</si>
  <si>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</si>
  <si>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</si>
  <si>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</si>
  <si>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</si>
  <si>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</si>
  <si>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</si>
  <si>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</si>
  <si>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</si>
  <si>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</si>
  <si>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</si>
  <si>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</si>
  <si>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</si>
  <si>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</si>
  <si>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</si>
  <si>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</si>
  <si>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</si>
  <si>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</si>
  <si>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</si>
  <si>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</si>
  <si>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</si>
  <si>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</si>
  <si>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</si>
  <si>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</si>
  <si>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</si>
  <si>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</si>
  <si>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</si>
  <si>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</si>
  <si>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</si>
  <si>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</si>
  <si>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</si>
  <si>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</si>
  <si>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</si>
  <si>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</si>
  <si>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</si>
  <si>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</si>
  <si>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</si>
  <si>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</si>
  <si>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</si>
  <si>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</si>
  <si>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</si>
  <si>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</si>
  <si>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Свободы д. 19</t>
  </si>
  <si>
    <t>20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</si>
  <si>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</si>
  <si>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</si>
  <si>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</si>
  <si>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</si>
  <si>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</si>
  <si>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</si>
  <si>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</si>
  <si>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</si>
  <si>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</si>
  <si>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</si>
  <si>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</si>
  <si>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</si>
  <si>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</si>
  <si>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</si>
  <si>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</si>
  <si>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</si>
  <si>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</si>
  <si>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</si>
  <si>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</si>
  <si>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</si>
  <si>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</si>
  <si>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</si>
  <si>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</si>
  <si>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</si>
  <si>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</si>
  <si>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</si>
  <si>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</si>
  <si>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</si>
  <si>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</si>
  <si>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</si>
  <si>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</si>
  <si>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</si>
  <si>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</si>
  <si>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</si>
  <si>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</si>
  <si>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</si>
  <si>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</si>
  <si>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</si>
  <si>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</si>
  <si>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</si>
  <si>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</si>
  <si>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</si>
  <si>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</si>
  <si>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</si>
  <si>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</si>
  <si>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</si>
  <si>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</si>
  <si>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</si>
  <si>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</si>
  <si>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</si>
  <si>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кровли</t>
  </si>
  <si>
    <t xml:space="preserve">100 м2 </t>
  </si>
  <si>
    <t>Замена ламп</t>
  </si>
  <si>
    <t>100 шт.</t>
  </si>
  <si>
    <t>Смена стекол на штапиках без замазки</t>
  </si>
  <si>
    <t>100 м фальца</t>
  </si>
  <si>
    <t>Ремонт подъездов</t>
  </si>
  <si>
    <t>1 подъезд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</si>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</sst>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30" xfId="0" applyFont="1" applyFill="1" applyBorder="1" applyAlignment="1" applyProtection="1">
      <alignment vertical="center" wrapText="1"/>
    </xf>
    <xf numFmtId="0" fontId="7" fillId="0" borderId="31" xfId="0" applyFont="1" applyFill="1" applyBorder="1" applyAlignment="1" applyProtection="1">
      <alignment vertical="center" wrapText="1"/>
    </xf>
    <xf numFmtId="0" fontId="7" fillId="0" borderId="22" xfId="0" applyFont="1" applyFill="1" applyBorder="1" applyAlignment="1" applyProtection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32" xfId="0" applyFont="1" applyFill="1" applyBorder="1" applyAlignment="1" applyProtection="1">
      <alignment horizontal="center" vertical="center"/>
    </xf>
    <xf numFmtId="4" fontId="9" fillId="0" borderId="33" xfId="0" applyNumberFormat="1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4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74;&#1086;&#1073;&#1086;&#1076;&#1099;%201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3175.1</v>
          </cell>
          <cell r="F3">
            <v>12</v>
          </cell>
        </row>
        <row r="5">
          <cell r="E5">
            <v>3175.1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642.91449599999999</v>
          </cell>
          <cell r="H9">
            <v>0</v>
          </cell>
          <cell r="I9">
            <v>0</v>
          </cell>
          <cell r="K9">
            <v>789.55043424768007</v>
          </cell>
          <cell r="L9">
            <v>75.298145771519998</v>
          </cell>
        </row>
        <row r="10">
          <cell r="G10">
            <v>6522.4249650000002</v>
          </cell>
          <cell r="H10">
            <v>673.94840775000011</v>
          </cell>
          <cell r="I10">
            <v>0</v>
          </cell>
          <cell r="K10">
            <v>2670.0198836723998</v>
          </cell>
          <cell r="L10">
            <v>295.07237509860005</v>
          </cell>
        </row>
        <row r="11">
          <cell r="G11">
            <v>362.89653145200003</v>
          </cell>
          <cell r="H11">
            <v>0</v>
          </cell>
          <cell r="I11">
            <v>0</v>
          </cell>
          <cell r="K11">
            <v>445.66597234557213</v>
          </cell>
          <cell r="L11">
            <v>42.50244176365824</v>
          </cell>
        </row>
        <row r="12">
          <cell r="G12">
            <v>2893.8672123480001</v>
          </cell>
          <cell r="H12">
            <v>0</v>
          </cell>
          <cell r="I12">
            <v>0</v>
          </cell>
          <cell r="K12">
            <v>3553.900446140332</v>
          </cell>
          <cell r="L12">
            <v>338.92972791019776</v>
          </cell>
        </row>
        <row r="13">
          <cell r="G13">
            <v>4197.6404496000005</v>
          </cell>
          <cell r="H13">
            <v>0</v>
          </cell>
          <cell r="I13">
            <v>0</v>
          </cell>
          <cell r="K13">
            <v>5155.0382833447684</v>
          </cell>
          <cell r="L13">
            <v>491.62764945715202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3908.1164925600001</v>
          </cell>
          <cell r="H16">
            <v>0</v>
          </cell>
          <cell r="I16">
            <v>0</v>
          </cell>
          <cell r="K16">
            <v>4799.4797021830855</v>
          </cell>
          <cell r="L16">
            <v>457.71860360862718</v>
          </cell>
        </row>
        <row r="17">
          <cell r="G17">
            <v>3908.1164925600001</v>
          </cell>
          <cell r="H17">
            <v>0</v>
          </cell>
          <cell r="I17">
            <v>0</v>
          </cell>
          <cell r="K17">
            <v>4799.4797021830855</v>
          </cell>
          <cell r="L17">
            <v>457.71860360862718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3175.1</v>
          </cell>
        </row>
        <row r="21">
          <cell r="E21">
            <v>3175.1</v>
          </cell>
          <cell r="F21">
            <v>365</v>
          </cell>
        </row>
        <row r="22">
          <cell r="E22">
            <v>3175.1</v>
          </cell>
        </row>
        <row r="26">
          <cell r="G26">
            <v>2439.6309000000001</v>
          </cell>
          <cell r="H26">
            <v>2297.9203017434997</v>
          </cell>
          <cell r="I26">
            <v>0</v>
          </cell>
          <cell r="K26">
            <v>2996.0619156719999</v>
          </cell>
          <cell r="L26">
            <v>423.60478911260998</v>
          </cell>
        </row>
        <row r="27">
          <cell r="G27">
            <v>2256.6713399999999</v>
          </cell>
          <cell r="H27">
            <v>5070.164021681001</v>
          </cell>
          <cell r="I27">
            <v>0</v>
          </cell>
          <cell r="K27">
            <v>2771.3729392272003</v>
          </cell>
          <cell r="L27">
            <v>568.51118864165994</v>
          </cell>
        </row>
        <row r="28">
          <cell r="G28">
            <v>1002.7290000000002</v>
          </cell>
          <cell r="H28">
            <v>2089.92</v>
          </cell>
          <cell r="I28">
            <v>1200</v>
          </cell>
          <cell r="K28">
            <v>1231.4314303200003</v>
          </cell>
          <cell r="L28">
            <v>242.83482048000002</v>
          </cell>
        </row>
        <row r="29">
          <cell r="G29">
            <v>311.79796560000005</v>
          </cell>
          <cell r="H29">
            <v>124.03440000000001</v>
          </cell>
          <cell r="I29">
            <v>0</v>
          </cell>
          <cell r="K29">
            <v>382.91284559404806</v>
          </cell>
          <cell r="L29">
            <v>43.959841731072004</v>
          </cell>
        </row>
        <row r="30">
          <cell r="G30">
            <v>537.10848899999996</v>
          </cell>
          <cell r="H30">
            <v>2193.46928396368</v>
          </cell>
          <cell r="I30">
            <v>0</v>
          </cell>
          <cell r="K30">
            <v>659.61219317112</v>
          </cell>
          <cell r="L30">
            <v>194.51430326949401</v>
          </cell>
        </row>
        <row r="31">
          <cell r="G31">
            <v>55672.24</v>
          </cell>
          <cell r="H31">
            <v>48177.14</v>
          </cell>
          <cell r="I31">
            <v>0</v>
          </cell>
          <cell r="K31">
            <v>32836.959999999999</v>
          </cell>
          <cell r="L31">
            <v>8352.91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7"/>
  <sheetViews>
    <sheetView tabSelected="1" workbookViewId="0">
      <selection activeCell="H20" sqref="H20"/>
    </sheetView>
  </sheetViews>
  <sheetFormatPr defaultRowHeight="15"/>
  <cols>
    <col min="1" max="1" width="4.28515625" customWidth="1"/>
    <col min="2" max="2" width="39" customWidth="1"/>
    <col min="3" max="3" width="15.285156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5" t="s">
        <v>20</v>
      </c>
      <c r="B1" s="105"/>
      <c r="C1" s="105"/>
      <c r="D1" s="105"/>
      <c r="E1" s="105"/>
      <c r="F1" s="105"/>
    </row>
    <row r="2" spans="1:8" ht="13.5" customHeight="1">
      <c r="A2" s="105" t="s">
        <v>44</v>
      </c>
      <c r="B2" s="105"/>
      <c r="C2" s="105"/>
      <c r="D2" s="105"/>
      <c r="E2" s="105"/>
      <c r="F2" s="105"/>
    </row>
    <row r="3" spans="1:8" ht="3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158127.29999999999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158127.29999999999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656396.5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D12*F32/D28</f>
        <v>434683.37337413873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F53*D12/D28</f>
        <v>149651.98414676363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72061.142479097631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623912.03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623912.03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623912.03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190611.77000000002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190611.77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763530.60226209438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110</v>
      </c>
      <c r="E30" s="50" t="s">
        <v>111</v>
      </c>
      <c r="F30" s="51" t="s">
        <v>36</v>
      </c>
    </row>
    <row r="31" spans="1:7" ht="10.5" customHeight="1">
      <c r="A31" s="89" t="s">
        <v>55</v>
      </c>
      <c r="B31" s="52" t="s">
        <v>56</v>
      </c>
      <c r="C31" s="53" t="s">
        <v>105</v>
      </c>
      <c r="D31" s="54">
        <v>3175.1</v>
      </c>
      <c r="E31" s="54">
        <v>12</v>
      </c>
      <c r="F31" s="90">
        <f>PRODUCT([1]Работы!E3:F3,2.2)</f>
        <v>83822.64</v>
      </c>
    </row>
    <row r="32" spans="1:7" ht="10.5" customHeight="1">
      <c r="A32" s="89" t="s">
        <v>57</v>
      </c>
      <c r="B32" s="55" t="s">
        <v>58</v>
      </c>
      <c r="C32" s="56"/>
      <c r="D32" s="56"/>
      <c r="E32" s="56"/>
      <c r="F32" s="91">
        <f>SUM(F33:F52)</f>
        <v>505630.45029288693</v>
      </c>
    </row>
    <row r="33" spans="1:6" ht="10.5" customHeight="1">
      <c r="A33" s="92">
        <v>1</v>
      </c>
      <c r="B33" s="57" t="s">
        <v>59</v>
      </c>
      <c r="C33" s="53" t="s">
        <v>106</v>
      </c>
      <c r="D33" s="54">
        <v>3175.1</v>
      </c>
      <c r="E33" s="54">
        <v>12</v>
      </c>
      <c r="F33" s="93">
        <f>PRODUCT([1]Работы!E5:F5,2.79)</f>
        <v>106302.348</v>
      </c>
    </row>
    <row r="34" spans="1:6" ht="10.5" customHeight="1">
      <c r="A34" s="94">
        <v>2</v>
      </c>
      <c r="B34" s="58" t="s">
        <v>60</v>
      </c>
      <c r="C34" s="54" t="s">
        <v>61</v>
      </c>
      <c r="D34" s="54">
        <v>40</v>
      </c>
      <c r="E34" s="54">
        <v>1</v>
      </c>
      <c r="F34" s="95">
        <f>SUM([1]Работы!G6,[1]Работы!H6,[1]Работы!I6,[1]Работы!K6,[1]Работы!L6)</f>
        <v>12839.690212624</v>
      </c>
    </row>
    <row r="35" spans="1:6" ht="10.5" customHeight="1">
      <c r="A35" s="92">
        <v>3</v>
      </c>
      <c r="B35" s="58" t="s">
        <v>62</v>
      </c>
      <c r="C35" s="54" t="s">
        <v>63</v>
      </c>
      <c r="D35" s="54">
        <v>0.06</v>
      </c>
      <c r="E35" s="54">
        <v>1</v>
      </c>
      <c r="F35" s="95">
        <f>SUM([1]Работы!G7,[1]Работы!H7,[1]Работы!I7,[1]Работы!K7,[1]Работы!L7)</f>
        <v>8904.4481431576096</v>
      </c>
    </row>
    <row r="36" spans="1:6" ht="10.5" customHeight="1">
      <c r="A36" s="92">
        <v>4</v>
      </c>
      <c r="B36" s="58" t="s">
        <v>64</v>
      </c>
      <c r="C36" s="54" t="s">
        <v>65</v>
      </c>
      <c r="D36" s="54">
        <v>1</v>
      </c>
      <c r="E36" s="54">
        <v>1</v>
      </c>
      <c r="F36" s="95">
        <f>SUM([1]Работы!G8,[1]Работы!H8,[1]Работы!I8,[1]Работы!K8,[1]Работы!L8)</f>
        <v>1346.2170321600001</v>
      </c>
    </row>
    <row r="37" spans="1:6" ht="10.5" customHeight="1">
      <c r="A37" s="94">
        <v>5</v>
      </c>
      <c r="B37" s="59" t="s">
        <v>66</v>
      </c>
      <c r="C37" s="60" t="s">
        <v>67</v>
      </c>
      <c r="D37" s="60">
        <v>0.01</v>
      </c>
      <c r="E37" s="60">
        <v>8</v>
      </c>
      <c r="F37" s="95">
        <f>SUM([1]Работы!G9,[1]Работы!H9,[1]Работы!I9,[1]Работы!K9,[1]Работы!L9)</f>
        <v>1507.7630760192001</v>
      </c>
    </row>
    <row r="38" spans="1:6" ht="21" customHeight="1">
      <c r="A38" s="92">
        <v>6</v>
      </c>
      <c r="B38" s="58" t="s">
        <v>68</v>
      </c>
      <c r="C38" s="54" t="s">
        <v>69</v>
      </c>
      <c r="D38" s="54">
        <v>0.1</v>
      </c>
      <c r="E38" s="54">
        <v>15</v>
      </c>
      <c r="F38" s="95">
        <f>SUM([1]Работы!G10,[1]Работы!H10,[1]Работы!I10,[1]Работы!K10,[1]Работы!L10)</f>
        <v>10161.465631521</v>
      </c>
    </row>
    <row r="39" spans="1:6" ht="21" customHeight="1">
      <c r="A39" s="92">
        <v>7</v>
      </c>
      <c r="B39" s="58" t="s">
        <v>70</v>
      </c>
      <c r="C39" s="54" t="s">
        <v>71</v>
      </c>
      <c r="D39" s="61">
        <v>3.242</v>
      </c>
      <c r="E39" s="54">
        <v>2</v>
      </c>
      <c r="F39" s="95">
        <f>SUM([1]Работы!G11,[1]Работы!H11,[1]Работы!I11,[1]Работы!K11,[1]Работы!L11)</f>
        <v>851.06494556123039</v>
      </c>
    </row>
    <row r="40" spans="1:6" ht="21" customHeight="1">
      <c r="A40" s="94">
        <v>8</v>
      </c>
      <c r="B40" s="58" t="s">
        <v>72</v>
      </c>
      <c r="C40" s="54" t="s">
        <v>71</v>
      </c>
      <c r="D40" s="61">
        <v>3.242</v>
      </c>
      <c r="E40" s="54">
        <v>2</v>
      </c>
      <c r="F40" s="95">
        <f>SUM([1]Работы!G12,[1]Работы!H12,[1]Работы!I12,[1]Работы!K12,[1]Работы!L12)</f>
        <v>6786.6973863985295</v>
      </c>
    </row>
    <row r="41" spans="1:6" ht="21" customHeight="1">
      <c r="A41" s="92">
        <v>9</v>
      </c>
      <c r="B41" s="58" t="s">
        <v>73</v>
      </c>
      <c r="C41" s="54" t="s">
        <v>71</v>
      </c>
      <c r="D41" s="61">
        <v>3.242</v>
      </c>
      <c r="E41" s="54">
        <v>2</v>
      </c>
      <c r="F41" s="95">
        <f>SUM([1]Работы!G13,[1]Работы!H13,[1]Работы!I13,[1]Работы!K13,[1]Работы!L13)</f>
        <v>9844.3063824019209</v>
      </c>
    </row>
    <row r="42" spans="1:6" ht="10.5" customHeight="1">
      <c r="A42" s="92">
        <v>10</v>
      </c>
      <c r="B42" s="58" t="s">
        <v>74</v>
      </c>
      <c r="C42" s="54" t="s">
        <v>75</v>
      </c>
      <c r="D42" s="54">
        <v>1</v>
      </c>
      <c r="E42" s="54">
        <v>2</v>
      </c>
      <c r="F42" s="95">
        <f>SUM([1]Работы!G14,[1]Работы!H14,[1]Работы!I14,[1]Работы!K14,[1]Работы!L14)</f>
        <v>5676.1344639999998</v>
      </c>
    </row>
    <row r="43" spans="1:6" ht="21" customHeight="1">
      <c r="A43" s="94">
        <v>11</v>
      </c>
      <c r="B43" s="58" t="s">
        <v>76</v>
      </c>
      <c r="C43" s="54" t="s">
        <v>77</v>
      </c>
      <c r="D43" s="54">
        <v>0.1</v>
      </c>
      <c r="E43" s="54">
        <v>4</v>
      </c>
      <c r="F43" s="95">
        <f>SUM([1]Работы!G15,[1]Работы!H15,[1]Работы!I15,[1]Работы!K15,[1]Работы!L15)</f>
        <v>5017.5668271880004</v>
      </c>
    </row>
    <row r="44" spans="1:6" ht="21" customHeight="1">
      <c r="A44" s="92">
        <v>12</v>
      </c>
      <c r="B44" s="58" t="s">
        <v>78</v>
      </c>
      <c r="C44" s="54" t="s">
        <v>79</v>
      </c>
      <c r="D44" s="61">
        <v>3.242</v>
      </c>
      <c r="E44" s="54">
        <v>2</v>
      </c>
      <c r="F44" s="95">
        <f>SUM([1]Работы!G16,[1]Работы!H16,[1]Работы!I16,[1]Работы!K16,[1]Работы!L16)</f>
        <v>9165.3147983517138</v>
      </c>
    </row>
    <row r="45" spans="1:6" ht="21" customHeight="1">
      <c r="A45" s="92">
        <v>13</v>
      </c>
      <c r="B45" s="58" t="s">
        <v>80</v>
      </c>
      <c r="C45" s="54" t="s">
        <v>79</v>
      </c>
      <c r="D45" s="61">
        <v>3.242</v>
      </c>
      <c r="E45" s="54">
        <v>2</v>
      </c>
      <c r="F45" s="95">
        <f>SUM([1]Работы!G17,[1]Работы!H17,[1]Работы!I17,[1]Работы!K17,[1]Работы!L17)</f>
        <v>9165.3147983517138</v>
      </c>
    </row>
    <row r="46" spans="1:6" ht="21" customHeight="1">
      <c r="A46" s="94">
        <v>14</v>
      </c>
      <c r="B46" s="58" t="s">
        <v>81</v>
      </c>
      <c r="C46" s="54" t="s">
        <v>82</v>
      </c>
      <c r="D46" s="54">
        <v>0.2</v>
      </c>
      <c r="E46" s="54">
        <v>2</v>
      </c>
      <c r="F46" s="95">
        <f>SUM([1]Работы!G18,[1]Работы!H18,[1]Работы!I18,[1]Работы!K18,[1]Работы!L18)</f>
        <v>1366.421305392</v>
      </c>
    </row>
    <row r="47" spans="1:6" ht="21" customHeight="1">
      <c r="A47" s="92">
        <v>15</v>
      </c>
      <c r="B47" s="58" t="s">
        <v>83</v>
      </c>
      <c r="C47" s="54" t="s">
        <v>84</v>
      </c>
      <c r="D47" s="54">
        <v>1</v>
      </c>
      <c r="E47" s="54">
        <v>2</v>
      </c>
      <c r="F47" s="95">
        <f>SUM([1]Работы!G19,[1]Работы!H19,[1]Работы!I19,[1]Работы!K19,[1]Работы!L19)</f>
        <v>3036.4917897600003</v>
      </c>
    </row>
    <row r="48" spans="1:6" ht="10.5" customHeight="1">
      <c r="A48" s="92">
        <v>16</v>
      </c>
      <c r="B48" s="58" t="s">
        <v>85</v>
      </c>
      <c r="C48" s="53" t="s">
        <v>107</v>
      </c>
      <c r="D48" s="54">
        <v>3175.1</v>
      </c>
      <c r="E48" s="54">
        <v>247</v>
      </c>
      <c r="F48" s="95">
        <f>3.15*[1]Работы!E20*12</f>
        <v>120018.77999999998</v>
      </c>
    </row>
    <row r="49" spans="1:6" ht="10.5" customHeight="1">
      <c r="A49" s="94">
        <v>17</v>
      </c>
      <c r="B49" s="58" t="s">
        <v>86</v>
      </c>
      <c r="C49" s="53" t="s">
        <v>108</v>
      </c>
      <c r="D49" s="54">
        <v>3175.1</v>
      </c>
      <c r="E49" s="54">
        <v>365</v>
      </c>
      <c r="F49" s="95">
        <f>1.95*[1]Работы!E21/30*[1]Работы!F21</f>
        <v>75329.247499999998</v>
      </c>
    </row>
    <row r="50" spans="1:6" ht="10.5" customHeight="1">
      <c r="A50" s="92">
        <v>18</v>
      </c>
      <c r="B50" s="58" t="s">
        <v>87</v>
      </c>
      <c r="C50" s="53" t="s">
        <v>109</v>
      </c>
      <c r="D50" s="54">
        <v>3175.1</v>
      </c>
      <c r="E50" s="54">
        <v>48</v>
      </c>
      <c r="F50" s="95">
        <f>PRODUCT([1]Работы!E22,1.64,12)</f>
        <v>62485.967999999993</v>
      </c>
    </row>
    <row r="51" spans="1:6" ht="10.5" customHeight="1">
      <c r="A51" s="96">
        <v>19</v>
      </c>
      <c r="B51" s="63" t="s">
        <v>88</v>
      </c>
      <c r="C51" s="64"/>
      <c r="D51" s="62">
        <v>3175.1</v>
      </c>
      <c r="E51" s="64"/>
      <c r="F51" s="97">
        <v>23335.599999999999</v>
      </c>
    </row>
    <row r="52" spans="1:6" ht="10.5" customHeight="1">
      <c r="A52" s="92">
        <v>20</v>
      </c>
      <c r="B52" s="58" t="s">
        <v>89</v>
      </c>
      <c r="C52" s="54"/>
      <c r="D52" s="54"/>
      <c r="E52" s="54"/>
      <c r="F52" s="95">
        <v>32489.61</v>
      </c>
    </row>
    <row r="53" spans="1:6" ht="10.5" customHeight="1">
      <c r="A53" s="98" t="s">
        <v>90</v>
      </c>
      <c r="B53" s="65" t="s">
        <v>91</v>
      </c>
      <c r="C53" s="66"/>
      <c r="D53" s="66"/>
      <c r="E53" s="66"/>
      <c r="F53" s="99">
        <f>SUM(F54:F59)</f>
        <v>174077.51196920738</v>
      </c>
    </row>
    <row r="54" spans="1:6" ht="10.5" customHeight="1">
      <c r="A54" s="100">
        <v>1</v>
      </c>
      <c r="B54" s="58" t="s">
        <v>92</v>
      </c>
      <c r="C54" s="54" t="s">
        <v>93</v>
      </c>
      <c r="D54" s="54">
        <v>5.0000000000000001E-3</v>
      </c>
      <c r="E54" s="54">
        <v>17</v>
      </c>
      <c r="F54" s="101">
        <f>SUM([1]Работы!G26,[1]Работы!H26,[1]Работы!I26,[1]Работы!K26,[1]Работы!L26)</f>
        <v>8157.2179065281098</v>
      </c>
    </row>
    <row r="55" spans="1:6" ht="10.5" customHeight="1">
      <c r="A55" s="102">
        <v>2</v>
      </c>
      <c r="B55" s="58" t="s">
        <v>94</v>
      </c>
      <c r="C55" s="54" t="s">
        <v>95</v>
      </c>
      <c r="D55" s="54">
        <v>0.01</v>
      </c>
      <c r="E55" s="54">
        <v>22</v>
      </c>
      <c r="F55" s="101">
        <f>SUM([1]Работы!G27,[1]Работы!H27,[1]Работы!I27,[1]Работы!K27,[1]Работы!L27)</f>
        <v>10666.719489549861</v>
      </c>
    </row>
    <row r="56" spans="1:6" ht="10.5" customHeight="1">
      <c r="A56" s="100">
        <v>3</v>
      </c>
      <c r="B56" s="58" t="s">
        <v>96</v>
      </c>
      <c r="C56" s="54" t="s">
        <v>97</v>
      </c>
      <c r="D56" s="54">
        <v>7.0000000000000007E-2</v>
      </c>
      <c r="E56" s="54">
        <v>1</v>
      </c>
      <c r="F56" s="101">
        <f>SUM([1]Работы!G28,[1]Работы!H28,[1]Работы!I28,[1]Работы!K28,[1]Работы!L28)</f>
        <v>5766.9152508000006</v>
      </c>
    </row>
    <row r="57" spans="1:6" ht="10.5" customHeight="1">
      <c r="A57" s="102">
        <v>4</v>
      </c>
      <c r="B57" s="58" t="s">
        <v>98</v>
      </c>
      <c r="C57" s="54" t="s">
        <v>99</v>
      </c>
      <c r="D57" s="54">
        <v>0.01</v>
      </c>
      <c r="E57" s="54">
        <v>6</v>
      </c>
      <c r="F57" s="101">
        <f>SUM([1]Работы!G29,[1]Работы!H29,[1]Работы!I29,[1]Работы!K29,[1]Работы!L29)</f>
        <v>862.70505292512007</v>
      </c>
    </row>
    <row r="58" spans="1:6" ht="10.5" customHeight="1">
      <c r="A58" s="102">
        <v>5</v>
      </c>
      <c r="B58" s="58" t="s">
        <v>100</v>
      </c>
      <c r="C58" s="54" t="s">
        <v>101</v>
      </c>
      <c r="D58" s="54">
        <v>0.17</v>
      </c>
      <c r="E58" s="54">
        <v>1</v>
      </c>
      <c r="F58" s="101">
        <f>SUM([1]Работы!G30,[1]Работы!H30,[1]Работы!I30,[1]Работы!K30,[1]Работы!L30)</f>
        <v>3584.7042694042943</v>
      </c>
    </row>
    <row r="59" spans="1:6" ht="10.5" customHeight="1">
      <c r="A59" s="102">
        <v>6</v>
      </c>
      <c r="B59" s="58" t="s">
        <v>102</v>
      </c>
      <c r="C59" s="61" t="s">
        <v>103</v>
      </c>
      <c r="D59" s="54">
        <v>4</v>
      </c>
      <c r="E59" s="54">
        <v>1</v>
      </c>
      <c r="F59" s="103">
        <f>SUM([1]Работы!G31,[1]Работы!H31,[1]Работы!I31,[1]Работы!K31,[1]Работы!L31)</f>
        <v>145039.25</v>
      </c>
    </row>
    <row r="60" spans="1:6" ht="10.5" customHeight="1" thickBot="1">
      <c r="A60" s="104" t="s">
        <v>104</v>
      </c>
      <c r="B60" s="67"/>
      <c r="C60" s="67"/>
      <c r="D60" s="67"/>
      <c r="E60" s="67"/>
      <c r="F60" s="99">
        <f>SUM(F31,F32,F53)</f>
        <v>763530.60226209438</v>
      </c>
    </row>
    <row r="61" spans="1:6" ht="10.5" customHeight="1" thickBot="1">
      <c r="A61" s="68" t="s">
        <v>49</v>
      </c>
      <c r="B61" s="69"/>
      <c r="C61" s="69"/>
      <c r="D61" s="69"/>
      <c r="E61" s="69"/>
      <c r="F61" s="70"/>
    </row>
    <row r="62" spans="1:6" ht="10.5" customHeight="1">
      <c r="A62" s="71" t="s">
        <v>3</v>
      </c>
      <c r="B62" s="72" t="s">
        <v>50</v>
      </c>
      <c r="C62" s="73" t="s">
        <v>51</v>
      </c>
      <c r="D62" s="74">
        <v>117</v>
      </c>
      <c r="E62" s="75"/>
      <c r="F62" s="76"/>
    </row>
    <row r="63" spans="1:6" ht="10.5" customHeight="1">
      <c r="A63" s="77" t="s">
        <v>6</v>
      </c>
      <c r="B63" s="78" t="s">
        <v>52</v>
      </c>
      <c r="C63" s="79" t="s">
        <v>51</v>
      </c>
      <c r="D63" s="80">
        <v>1</v>
      </c>
      <c r="E63" s="81"/>
      <c r="F63" s="82"/>
    </row>
    <row r="64" spans="1:6" ht="21" customHeight="1" thickBot="1">
      <c r="A64" s="83" t="s">
        <v>8</v>
      </c>
      <c r="B64" s="84" t="s">
        <v>53</v>
      </c>
      <c r="C64" s="85" t="s">
        <v>10</v>
      </c>
      <c r="D64" s="86">
        <v>92441.87</v>
      </c>
      <c r="E64" s="87"/>
      <c r="F64" s="88"/>
    </row>
    <row r="65" spans="1:6" ht="3.75" customHeight="1">
      <c r="A65" s="1"/>
      <c r="B65" s="1"/>
      <c r="C65" s="1"/>
      <c r="D65" s="1"/>
      <c r="E65" s="1"/>
      <c r="F65" s="1"/>
    </row>
    <row r="66" spans="1:6" ht="11.25" customHeight="1">
      <c r="A66" s="1"/>
      <c r="B66" s="1"/>
      <c r="C66" s="1"/>
      <c r="D66" s="3" t="s">
        <v>20</v>
      </c>
      <c r="E66" s="3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</sheetData>
  <mergeCells count="33">
    <mergeCell ref="D24:F24"/>
    <mergeCell ref="D25:F25"/>
    <mergeCell ref="D13:F13"/>
    <mergeCell ref="D14:F14"/>
    <mergeCell ref="A61:F61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62:F62"/>
    <mergeCell ref="D63:F63"/>
    <mergeCell ref="D64:F64"/>
    <mergeCell ref="D66:E66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Свободы 19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2019-03-28T05:18:00Z</dcterms:modified>
</cp:coreProperties>
</file>