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2А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4" i="1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52"/>
  <c r="F51" s="1"/>
  <c r="F53"/>
  <c r="F54"/>
  <c r="F55"/>
  <c r="F56"/>
  <c r="D23"/>
</calcChain>
</file>

<file path=xl/sharedStrings.xml><?xml version="1.0" encoding="utf-8"?>
<sst xmlns="http://schemas.openxmlformats.org/spreadsheetml/2006/main" count="137" uniqueCount="106">
  <si>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</si>
  <si>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</si>
  <si>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</si>
  <si>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</si>
  <si>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</si>
  <si>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</si>
  <si>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</si>
  <si>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</si>
  <si>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</si>
  <si>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</si>
  <si>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</si>
  <si>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</si>
  <si>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</si>
  <si>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</si>
  <si>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</si>
  <si>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</si>
  <si>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</si>
  <si>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</si>
  <si>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</si>
  <si>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</si>
  <si>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</si>
  <si>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</si>
  <si>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</si>
  <si>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</si>
  <si>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</si>
  <si>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</si>
  <si>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</si>
  <si>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</si>
  <si>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</si>
  <si>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</si>
  <si>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</si>
  <si>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</si>
  <si>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</si>
  <si>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</si>
  <si>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</si>
  <si>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</si>
  <si>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</si>
  <si>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</si>
  <si>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</si>
  <si>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</si>
  <si>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</si>
  <si>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</si>
  <si>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</si>
  <si>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</si>
  <si>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2А</t>
  </si>
  <si>
    <t>15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</si>
  <si>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</si>
  <si>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</si>
  <si>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</si>
  <si>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</si>
  <si>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</si>
  <si>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</si>
  <si>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</si>
  <si>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</si>
  <si>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</si>
  <si>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</si>
  <si>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</si>
  <si>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</si>
  <si>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</si>
  <si>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</si>
  <si>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</si>
  <si>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</si>
  <si>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</si>
  <si>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</si>
  <si>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</si>
  <si>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</si>
  <si>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</si>
  <si>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</si>
  <si>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</si>
  <si>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</si>
  <si>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</si>
  <si>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</si>
  <si>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</si>
  <si>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</si>
  <si>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</si>
  <si>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</si>
  <si>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</si>
  <si>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</si>
  <si>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</si>
  <si>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</si>
  <si>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</si>
  <si>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</si>
  <si>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</si>
  <si>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</si>
  <si>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</si>
  <si>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</si>
  <si>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</si>
  <si>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</si>
  <si>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</si>
  <si>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</si>
  <si>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</si>
  <si>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</si>
  <si>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</si>
  <si>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</si>
  <si>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дверного полотна</t>
  </si>
  <si>
    <t>1 шт.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</si>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</sst>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vertical="center" wrapText="1"/>
    </xf>
    <xf numFmtId="0" fontId="8" fillId="0" borderId="31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32" xfId="0" applyFont="1" applyFill="1" applyBorder="1" applyAlignment="1" applyProtection="1">
      <alignment horizontal="center" vertical="center"/>
    </xf>
    <xf numFmtId="4" fontId="10" fillId="0" borderId="33" xfId="0" applyNumberFormat="1" applyFont="1" applyFill="1" applyBorder="1" applyAlignment="1" applyProtection="1">
      <alignment horizontal="right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8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2&#104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646.20000000000005</v>
          </cell>
          <cell r="F3">
            <v>12</v>
          </cell>
        </row>
        <row r="5">
          <cell r="E5">
            <v>646.20000000000005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2608.9699860000001</v>
          </cell>
          <cell r="H9">
            <v>269.57936310000002</v>
          </cell>
          <cell r="I9">
            <v>0</v>
          </cell>
          <cell r="K9">
            <v>1068.0079534689601</v>
          </cell>
          <cell r="L9">
            <v>118.02895003944002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776.86127999999997</v>
          </cell>
          <cell r="H12">
            <v>0</v>
          </cell>
          <cell r="I12">
            <v>0</v>
          </cell>
          <cell r="K12">
            <v>954.04780074240011</v>
          </cell>
          <cell r="L12">
            <v>90.985993113600003</v>
          </cell>
        </row>
        <row r="13">
          <cell r="G13">
            <v>726.096</v>
          </cell>
          <cell r="H13">
            <v>0</v>
          </cell>
          <cell r="I13">
            <v>0</v>
          </cell>
          <cell r="K13">
            <v>891.70397567999999</v>
          </cell>
          <cell r="L13">
            <v>85.04036352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888.24423852864004</v>
          </cell>
          <cell r="L14">
            <v>84.71041399296</v>
          </cell>
        </row>
        <row r="15">
          <cell r="G15">
            <v>1084.918212</v>
          </cell>
          <cell r="H15">
            <v>0</v>
          </cell>
          <cell r="I15">
            <v>0</v>
          </cell>
          <cell r="K15">
            <v>1332.3663577929601</v>
          </cell>
          <cell r="L15">
            <v>127.06562098943999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G17">
            <v>388.43063999999998</v>
          </cell>
          <cell r="H17">
            <v>0</v>
          </cell>
          <cell r="I17">
            <v>0</v>
          </cell>
          <cell r="K17">
            <v>477.02390037120006</v>
          </cell>
          <cell r="L17">
            <v>45.492996556800001</v>
          </cell>
        </row>
        <row r="18">
          <cell r="E18">
            <v>646.20000000000005</v>
          </cell>
        </row>
        <row r="19">
          <cell r="E19">
            <v>646.20000000000005</v>
          </cell>
          <cell r="F19">
            <v>365</v>
          </cell>
        </row>
        <row r="20">
          <cell r="E20">
            <v>646.20000000000005</v>
          </cell>
        </row>
        <row r="24">
          <cell r="G24">
            <v>1148.0616</v>
          </cell>
          <cell r="H24">
            <v>1081.3742596439999</v>
          </cell>
          <cell r="I24">
            <v>0</v>
          </cell>
          <cell r="K24">
            <v>1409.9114897280001</v>
          </cell>
          <cell r="L24">
            <v>199.34343017063998</v>
          </cell>
        </row>
        <row r="25">
          <cell r="G25">
            <v>1230.91164</v>
          </cell>
          <cell r="H25">
            <v>2765.5440118260003</v>
          </cell>
          <cell r="I25">
            <v>0</v>
          </cell>
          <cell r="K25">
            <v>503.88598895040002</v>
          </cell>
          <cell r="L25">
            <v>103.36567066212</v>
          </cell>
        </row>
        <row r="26">
          <cell r="G26">
            <v>467.69694840000005</v>
          </cell>
          <cell r="H26">
            <v>186.05160000000001</v>
          </cell>
          <cell r="I26">
            <v>0</v>
          </cell>
          <cell r="K26">
            <v>574.36926839107207</v>
          </cell>
          <cell r="L26">
            <v>65.939762596608006</v>
          </cell>
        </row>
        <row r="27">
          <cell r="G27">
            <v>458.55</v>
          </cell>
          <cell r="H27">
            <v>153.91</v>
          </cell>
          <cell r="I27">
            <v>0</v>
          </cell>
          <cell r="K27">
            <v>249.44</v>
          </cell>
          <cell r="L27">
            <v>37.590000000000003</v>
          </cell>
        </row>
        <row r="28">
          <cell r="G28">
            <v>2291.9520000000002</v>
          </cell>
          <cell r="H28">
            <v>4776.96</v>
          </cell>
          <cell r="I28">
            <v>2400</v>
          </cell>
          <cell r="K28">
            <v>2814.7004121600003</v>
          </cell>
          <cell r="L28">
            <v>555.05101823999996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3"/>
  <sheetViews>
    <sheetView tabSelected="1" workbookViewId="0">
      <selection activeCell="A2" sqref="A2:F2"/>
    </sheetView>
  </sheetViews>
  <sheetFormatPr defaultRowHeight="15"/>
  <cols>
    <col min="1" max="1" width="4.28515625" customWidth="1"/>
    <col min="2" max="2" width="43.7109375" customWidth="1"/>
    <col min="3" max="3" width="15.285156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4.5" customHeight="1" thickBot="1">
      <c r="A3" s="3"/>
      <c r="B3" s="3"/>
      <c r="C3" s="3"/>
      <c r="D3" s="3"/>
      <c r="E3" s="3"/>
      <c r="F3" s="3"/>
    </row>
    <row r="4" spans="1:8" ht="10.5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0.5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0.5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0.5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0.5" customHeight="1" thickBot="1">
      <c r="A8" s="20" t="s">
        <v>23</v>
      </c>
      <c r="B8" s="21"/>
      <c r="C8" s="21"/>
      <c r="D8" s="21"/>
      <c r="E8" s="21"/>
      <c r="F8" s="22"/>
    </row>
    <row r="9" spans="1:8" ht="21" customHeight="1" thickBot="1">
      <c r="A9" s="11" t="s">
        <v>39</v>
      </c>
      <c r="B9" s="12" t="s">
        <v>48</v>
      </c>
      <c r="C9" s="13" t="s">
        <v>10</v>
      </c>
      <c r="D9" s="23">
        <v>36405.61</v>
      </c>
      <c r="E9" s="24"/>
      <c r="F9" s="25"/>
    </row>
    <row r="10" spans="1:8" ht="10.5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0.5" customHeight="1" thickBot="1">
      <c r="A11" s="11"/>
      <c r="B11" s="12" t="s">
        <v>31</v>
      </c>
      <c r="C11" s="13" t="s">
        <v>10</v>
      </c>
      <c r="D11" s="23">
        <v>36405.61</v>
      </c>
      <c r="E11" s="24"/>
      <c r="F11" s="25"/>
    </row>
    <row r="12" spans="1:8" ht="21" customHeight="1" thickBot="1">
      <c r="A12" s="26" t="s">
        <v>40</v>
      </c>
      <c r="B12" s="27" t="s">
        <v>25</v>
      </c>
      <c r="C12" s="28" t="s">
        <v>10</v>
      </c>
      <c r="D12" s="23">
        <v>132883.20000000001</v>
      </c>
      <c r="E12" s="24"/>
      <c r="F12" s="25"/>
    </row>
    <row r="13" spans="1:8" ht="10.5" customHeight="1" thickBot="1">
      <c r="A13" s="26"/>
      <c r="B13" s="27" t="s">
        <v>26</v>
      </c>
      <c r="C13" s="28" t="s">
        <v>10</v>
      </c>
      <c r="D13" s="35">
        <f>D12*F32/D28</f>
        <v>98818.041474091311</v>
      </c>
      <c r="E13" s="36"/>
      <c r="F13" s="37"/>
    </row>
    <row r="14" spans="1:8" ht="10.5" customHeight="1" thickBot="1">
      <c r="A14" s="26"/>
      <c r="B14" s="27" t="s">
        <v>27</v>
      </c>
      <c r="C14" s="28" t="s">
        <v>10</v>
      </c>
      <c r="D14" s="35">
        <f>F51*D12/D28</f>
        <v>19728.143704788992</v>
      </c>
      <c r="E14" s="36"/>
      <c r="F14" s="37"/>
      <c r="H14" s="2"/>
    </row>
    <row r="15" spans="1:8" ht="10.5" customHeight="1" thickBot="1">
      <c r="A15" s="26"/>
      <c r="B15" s="27" t="s">
        <v>28</v>
      </c>
      <c r="C15" s="28" t="s">
        <v>10</v>
      </c>
      <c r="D15" s="35">
        <v>14337.02</v>
      </c>
      <c r="E15" s="36"/>
      <c r="F15" s="37"/>
    </row>
    <row r="16" spans="1:8" ht="10.5" customHeight="1" thickBot="1">
      <c r="A16" s="17" t="s">
        <v>11</v>
      </c>
      <c r="B16" s="18" t="s">
        <v>19</v>
      </c>
      <c r="C16" s="19" t="s">
        <v>10</v>
      </c>
      <c r="D16" s="23">
        <v>124143.01</v>
      </c>
      <c r="E16" s="24"/>
      <c r="F16" s="25"/>
    </row>
    <row r="17" spans="1:7" ht="10.5" customHeight="1" thickBot="1">
      <c r="A17" s="29"/>
      <c r="B17" s="30" t="s">
        <v>29</v>
      </c>
      <c r="C17" s="31" t="s">
        <v>10</v>
      </c>
      <c r="D17" s="23">
        <v>124143.01</v>
      </c>
      <c r="E17" s="24"/>
      <c r="F17" s="25"/>
    </row>
    <row r="18" spans="1:7" ht="10.5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0.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0.5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0.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0.5" customHeight="1" thickBot="1">
      <c r="A22" s="11" t="s">
        <v>12</v>
      </c>
      <c r="B22" s="12" t="s">
        <v>16</v>
      </c>
      <c r="C22" s="13" t="s">
        <v>10</v>
      </c>
      <c r="D22" s="35">
        <v>124143.01</v>
      </c>
      <c r="E22" s="36"/>
      <c r="F22" s="37"/>
    </row>
    <row r="23" spans="1:7" ht="21" customHeight="1" thickBot="1">
      <c r="A23" s="11" t="s">
        <v>41</v>
      </c>
      <c r="B23" s="12" t="s">
        <v>54</v>
      </c>
      <c r="C23" s="13" t="s">
        <v>10</v>
      </c>
      <c r="D23" s="23">
        <f>D9+D12-D16</f>
        <v>45145.8</v>
      </c>
      <c r="E23" s="24"/>
      <c r="F23" s="25"/>
    </row>
    <row r="24" spans="1:7" ht="10.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0.5" customHeight="1" thickBot="1">
      <c r="A25" s="11"/>
      <c r="B25" s="12" t="s">
        <v>31</v>
      </c>
      <c r="C25" s="13" t="s">
        <v>10</v>
      </c>
      <c r="D25" s="23">
        <v>45145.8</v>
      </c>
      <c r="E25" s="24"/>
      <c r="F25" s="25"/>
    </row>
    <row r="26" spans="1:7" ht="10.5" customHeight="1" thickBot="1">
      <c r="A26" s="20" t="s">
        <v>21</v>
      </c>
      <c r="B26" s="21"/>
      <c r="C26" s="21"/>
      <c r="D26" s="21"/>
      <c r="E26" s="21"/>
      <c r="F26" s="22"/>
    </row>
    <row r="27" spans="1:7" ht="10.5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0.5" customHeight="1" thickBot="1">
      <c r="A28" s="44" t="s">
        <v>43</v>
      </c>
      <c r="B28" s="45" t="s">
        <v>18</v>
      </c>
      <c r="C28" s="46" t="s">
        <v>10</v>
      </c>
      <c r="D28" s="47">
        <v>158118.3320000887</v>
      </c>
      <c r="E28" s="48"/>
      <c r="F28" s="49"/>
    </row>
    <row r="29" spans="1:7" ht="10.5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0.5" customHeight="1">
      <c r="A30" s="50" t="s">
        <v>33</v>
      </c>
      <c r="B30" s="51" t="s">
        <v>34</v>
      </c>
      <c r="C30" s="51" t="s">
        <v>35</v>
      </c>
      <c r="D30" s="52" t="s">
        <v>104</v>
      </c>
      <c r="E30" s="52" t="s">
        <v>105</v>
      </c>
      <c r="F30" s="53" t="s">
        <v>36</v>
      </c>
    </row>
    <row r="31" spans="1:7" ht="10.5" customHeight="1">
      <c r="A31" s="90" t="s">
        <v>55</v>
      </c>
      <c r="B31" s="54" t="s">
        <v>56</v>
      </c>
      <c r="C31" s="55" t="s">
        <v>99</v>
      </c>
      <c r="D31" s="56">
        <v>646.20000000000005</v>
      </c>
      <c r="E31" s="56">
        <v>12</v>
      </c>
      <c r="F31" s="91">
        <f>PRODUCT([1]Работы!E3:F3,2.2)</f>
        <v>17059.680000000004</v>
      </c>
    </row>
    <row r="32" spans="1:7" ht="10.5" customHeight="1">
      <c r="A32" s="90" t="s">
        <v>57</v>
      </c>
      <c r="B32" s="57" t="s">
        <v>58</v>
      </c>
      <c r="C32" s="58"/>
      <c r="D32" s="59"/>
      <c r="E32" s="58"/>
      <c r="F32" s="92">
        <f>SUM(F33:F50)</f>
        <v>117584.04289931987</v>
      </c>
    </row>
    <row r="33" spans="1:6" ht="10.5" customHeight="1">
      <c r="A33" s="93">
        <v>1</v>
      </c>
      <c r="B33" s="60" t="s">
        <v>59</v>
      </c>
      <c r="C33" s="55" t="s">
        <v>100</v>
      </c>
      <c r="D33" s="56">
        <v>646.20000000000005</v>
      </c>
      <c r="E33" s="56">
        <v>12</v>
      </c>
      <c r="F33" s="94">
        <f>PRODUCT([1]Работы!E5:F5,2.79)</f>
        <v>21634.776000000002</v>
      </c>
    </row>
    <row r="34" spans="1:6" ht="10.5" customHeight="1">
      <c r="A34" s="95">
        <v>2</v>
      </c>
      <c r="B34" s="61" t="s">
        <v>60</v>
      </c>
      <c r="C34" s="56" t="s">
        <v>61</v>
      </c>
      <c r="D34" s="56">
        <v>20</v>
      </c>
      <c r="E34" s="56">
        <v>1</v>
      </c>
      <c r="F34" s="96">
        <f>SUM([1]Работы!G6,[1]Работы!H6,[1]Работы!I6,[1]Работы!K6,[1]Работы!L6)</f>
        <v>6419.8451063120001</v>
      </c>
    </row>
    <row r="35" spans="1:6" ht="10.5" customHeight="1">
      <c r="A35" s="93">
        <v>3</v>
      </c>
      <c r="B35" s="61" t="s">
        <v>62</v>
      </c>
      <c r="C35" s="56" t="s">
        <v>63</v>
      </c>
      <c r="D35" s="56">
        <v>0.04</v>
      </c>
      <c r="E35" s="56">
        <v>1</v>
      </c>
      <c r="F35" s="96">
        <f>SUM([1]Работы!G7,[1]Работы!H7,[1]Работы!I7,[1]Работы!K7,[1]Работы!L7)</f>
        <v>5936.2987621050734</v>
      </c>
    </row>
    <row r="36" spans="1:6" ht="10.5" customHeight="1">
      <c r="A36" s="93">
        <v>4</v>
      </c>
      <c r="B36" s="61" t="s">
        <v>64</v>
      </c>
      <c r="C36" s="56" t="s">
        <v>65</v>
      </c>
      <c r="D36" s="56">
        <v>1</v>
      </c>
      <c r="E36" s="56">
        <v>1</v>
      </c>
      <c r="F36" s="96">
        <f>SUM([1]Работы!G8,[1]Работы!H8,[1]Работы!I8,[1]Работы!K8,[1]Работы!L8)</f>
        <v>1346.2170321600001</v>
      </c>
    </row>
    <row r="37" spans="1:6" ht="10.5" customHeight="1">
      <c r="A37" s="93">
        <v>5</v>
      </c>
      <c r="B37" s="61" t="s">
        <v>66</v>
      </c>
      <c r="C37" s="56" t="s">
        <v>67</v>
      </c>
      <c r="D37" s="56">
        <v>0.1</v>
      </c>
      <c r="E37" s="56">
        <v>6</v>
      </c>
      <c r="F37" s="96">
        <f>SUM([1]Работы!G9,[1]Работы!H9,[1]Работы!I9,[1]Работы!K9,[1]Работы!L9)</f>
        <v>4064.5862526084002</v>
      </c>
    </row>
    <row r="38" spans="1:6" ht="21" customHeight="1">
      <c r="A38" s="93">
        <v>6</v>
      </c>
      <c r="B38" s="61" t="s">
        <v>68</v>
      </c>
      <c r="C38" s="56" t="s">
        <v>69</v>
      </c>
      <c r="D38" s="62">
        <v>0.6</v>
      </c>
      <c r="E38" s="56">
        <v>2</v>
      </c>
      <c r="F38" s="96">
        <f>SUM([1]Работы!G10,[1]Работы!H10,[1]Работы!I10,[1]Работы!K10,[1]Работы!L10)</f>
        <v>157.50739276272</v>
      </c>
    </row>
    <row r="39" spans="1:6" ht="21" customHeight="1">
      <c r="A39" s="95">
        <v>7</v>
      </c>
      <c r="B39" s="61" t="s">
        <v>70</v>
      </c>
      <c r="C39" s="56" t="s">
        <v>69</v>
      </c>
      <c r="D39" s="62">
        <v>0.6</v>
      </c>
      <c r="E39" s="56">
        <v>2</v>
      </c>
      <c r="F39" s="96">
        <f>SUM([1]Работы!G11,[1]Работы!H11,[1]Работы!I11,[1]Работы!K11,[1]Работы!L11)</f>
        <v>1256.0204910052801</v>
      </c>
    </row>
    <row r="40" spans="1:6" ht="21" customHeight="1">
      <c r="A40" s="93">
        <v>8</v>
      </c>
      <c r="B40" s="61" t="s">
        <v>71</v>
      </c>
      <c r="C40" s="56" t="s">
        <v>69</v>
      </c>
      <c r="D40" s="62">
        <v>0.6</v>
      </c>
      <c r="E40" s="56">
        <v>2</v>
      </c>
      <c r="F40" s="96">
        <f>SUM([1]Работы!G12,[1]Работы!H12,[1]Работы!I12,[1]Работы!K12,[1]Работы!L12)</f>
        <v>1821.895073856</v>
      </c>
    </row>
    <row r="41" spans="1:6" ht="10.5" customHeight="1">
      <c r="A41" s="93">
        <v>9</v>
      </c>
      <c r="B41" s="61" t="s">
        <v>72</v>
      </c>
      <c r="C41" s="56" t="s">
        <v>73</v>
      </c>
      <c r="D41" s="56">
        <v>0.3</v>
      </c>
      <c r="E41" s="56">
        <v>2</v>
      </c>
      <c r="F41" s="96">
        <f>SUM([1]Работы!G13,[1]Работы!H13,[1]Работы!I13,[1]Работы!K13,[1]Работы!L13)</f>
        <v>1702.8403392</v>
      </c>
    </row>
    <row r="42" spans="1:6" ht="21" customHeight="1">
      <c r="A42" s="95">
        <v>10</v>
      </c>
      <c r="B42" s="61" t="s">
        <v>74</v>
      </c>
      <c r="C42" s="56" t="s">
        <v>75</v>
      </c>
      <c r="D42" s="62">
        <v>0.6</v>
      </c>
      <c r="E42" s="56">
        <v>2</v>
      </c>
      <c r="F42" s="96">
        <f>SUM([1]Работы!G14,[1]Работы!H14,[1]Работы!I14,[1]Работы!K14,[1]Работы!L14)</f>
        <v>1696.2334605215999</v>
      </c>
    </row>
    <row r="43" spans="1:6" ht="21" customHeight="1">
      <c r="A43" s="93">
        <v>11</v>
      </c>
      <c r="B43" s="61" t="s">
        <v>76</v>
      </c>
      <c r="C43" s="56" t="s">
        <v>75</v>
      </c>
      <c r="D43" s="62">
        <v>0.6</v>
      </c>
      <c r="E43" s="56">
        <v>3</v>
      </c>
      <c r="F43" s="96">
        <f>SUM([1]Работы!G15,[1]Работы!H15,[1]Работы!I15,[1]Работы!K15,[1]Работы!L15)</f>
        <v>2544.3501907824002</v>
      </c>
    </row>
    <row r="44" spans="1:6" ht="21" customHeight="1">
      <c r="A44" s="93">
        <v>12</v>
      </c>
      <c r="B44" s="61" t="s">
        <v>77</v>
      </c>
      <c r="C44" s="56" t="s">
        <v>78</v>
      </c>
      <c r="D44" s="56">
        <v>0.04</v>
      </c>
      <c r="E44" s="56">
        <v>2</v>
      </c>
      <c r="F44" s="96">
        <f>SUM([1]Работы!G16,[1]Работы!H16,[1]Работы!I16,[1]Работы!K16,[1]Работы!L16)</f>
        <v>273.28426107840005</v>
      </c>
    </row>
    <row r="45" spans="1:6" ht="21" customHeight="1">
      <c r="A45" s="95">
        <v>13</v>
      </c>
      <c r="B45" s="61" t="s">
        <v>79</v>
      </c>
      <c r="C45" s="56" t="s">
        <v>80</v>
      </c>
      <c r="D45" s="56">
        <v>0.3</v>
      </c>
      <c r="E45" s="56">
        <v>2</v>
      </c>
      <c r="F45" s="96">
        <f>SUM([1]Работы!G17,[1]Работы!H17,[1]Работы!I17,[1]Работы!K17,[1]Работы!L17)</f>
        <v>910.94753692799998</v>
      </c>
    </row>
    <row r="46" spans="1:6" ht="10.5" customHeight="1">
      <c r="A46" s="93">
        <v>14</v>
      </c>
      <c r="B46" s="61" t="s">
        <v>81</v>
      </c>
      <c r="C46" s="56" t="s">
        <v>101</v>
      </c>
      <c r="D46" s="56">
        <v>646.20000000000005</v>
      </c>
      <c r="E46" s="56">
        <v>247</v>
      </c>
      <c r="F46" s="96">
        <f>3.15*[1]Работы!E18*12</f>
        <v>24426.36</v>
      </c>
    </row>
    <row r="47" spans="1:6" ht="10.5" customHeight="1">
      <c r="A47" s="93">
        <v>15</v>
      </c>
      <c r="B47" s="61" t="s">
        <v>82</v>
      </c>
      <c r="C47" s="56" t="s">
        <v>102</v>
      </c>
      <c r="D47" s="56">
        <v>646.20000000000005</v>
      </c>
      <c r="E47" s="56">
        <v>365</v>
      </c>
      <c r="F47" s="96">
        <f>1.95*[1]Работы!E19/30*[1]Работы!F19</f>
        <v>15331.095000000003</v>
      </c>
    </row>
    <row r="48" spans="1:6" ht="10.5" customHeight="1">
      <c r="A48" s="95">
        <v>16</v>
      </c>
      <c r="B48" s="63" t="s">
        <v>83</v>
      </c>
      <c r="C48" s="56" t="s">
        <v>103</v>
      </c>
      <c r="D48" s="56">
        <v>646.20000000000005</v>
      </c>
      <c r="E48" s="64">
        <v>48</v>
      </c>
      <c r="F48" s="96">
        <f>PRODUCT([1]Работы!E20,1.64,12)</f>
        <v>12717.216</v>
      </c>
    </row>
    <row r="49" spans="1:6" ht="10.5" customHeight="1">
      <c r="A49" s="93">
        <v>17</v>
      </c>
      <c r="B49" s="65" t="s">
        <v>84</v>
      </c>
      <c r="C49" s="66"/>
      <c r="D49" s="56">
        <v>646.20000000000005</v>
      </c>
      <c r="E49" s="66"/>
      <c r="F49" s="97">
        <v>7482</v>
      </c>
    </row>
    <row r="50" spans="1:6" ht="10.5" customHeight="1">
      <c r="A50" s="93">
        <v>18</v>
      </c>
      <c r="B50" s="63" t="s">
        <v>85</v>
      </c>
      <c r="C50" s="64"/>
      <c r="D50" s="64"/>
      <c r="E50" s="64"/>
      <c r="F50" s="96">
        <v>7862.57</v>
      </c>
    </row>
    <row r="51" spans="1:6" ht="10.5" customHeight="1">
      <c r="A51" s="98" t="s">
        <v>86</v>
      </c>
      <c r="B51" s="67" t="s">
        <v>87</v>
      </c>
      <c r="C51" s="68"/>
      <c r="D51" s="68"/>
      <c r="E51" s="68"/>
      <c r="F51" s="99">
        <f>F52+F53+F54+F55+F56</f>
        <v>23474.609100768837</v>
      </c>
    </row>
    <row r="52" spans="1:6" ht="10.5" customHeight="1">
      <c r="A52" s="100">
        <v>1</v>
      </c>
      <c r="B52" s="61" t="s">
        <v>88</v>
      </c>
      <c r="C52" s="56" t="s">
        <v>89</v>
      </c>
      <c r="D52" s="56">
        <v>5.0000000000000001E-3</v>
      </c>
      <c r="E52" s="56">
        <v>8</v>
      </c>
      <c r="F52" s="101">
        <f>SUM([1]Работы!G24,[1]Работы!H24,[1]Работы!I24,[1]Работы!K24,[1]Работы!L24)</f>
        <v>3838.6907795426396</v>
      </c>
    </row>
    <row r="53" spans="1:6" ht="10.5" customHeight="1">
      <c r="A53" s="100">
        <v>2</v>
      </c>
      <c r="B53" s="61" t="s">
        <v>90</v>
      </c>
      <c r="C53" s="56" t="s">
        <v>91</v>
      </c>
      <c r="D53" s="56">
        <v>0.01</v>
      </c>
      <c r="E53" s="56">
        <v>4</v>
      </c>
      <c r="F53" s="101">
        <f>SUM([1]Работы!G25,[1]Работы!H25,[1]Работы!I25,[1]Работы!K25,[1]Работы!L25)</f>
        <v>4603.7073114385203</v>
      </c>
    </row>
    <row r="54" spans="1:6" ht="10.5" customHeight="1">
      <c r="A54" s="95">
        <v>3</v>
      </c>
      <c r="B54" s="61" t="s">
        <v>92</v>
      </c>
      <c r="C54" s="56" t="s">
        <v>93</v>
      </c>
      <c r="D54" s="56">
        <v>0.01</v>
      </c>
      <c r="E54" s="56">
        <v>9</v>
      </c>
      <c r="F54" s="102">
        <f>SUM([1]Работы!G26,[1]Работы!H26,[1]Работы!I26,[1]Работы!K26,[1]Работы!L26)</f>
        <v>1294.0575793876801</v>
      </c>
    </row>
    <row r="55" spans="1:6" ht="10.5" customHeight="1">
      <c r="A55" s="100">
        <v>4</v>
      </c>
      <c r="B55" s="61" t="s">
        <v>94</v>
      </c>
      <c r="C55" s="56" t="s">
        <v>95</v>
      </c>
      <c r="D55" s="56">
        <v>1</v>
      </c>
      <c r="E55" s="56">
        <v>1</v>
      </c>
      <c r="F55" s="96">
        <f>SUM([1]Работы!G27:L27)</f>
        <v>899.49000000000012</v>
      </c>
    </row>
    <row r="56" spans="1:6" ht="10.5" customHeight="1">
      <c r="A56" s="95">
        <v>5</v>
      </c>
      <c r="B56" s="61" t="s">
        <v>96</v>
      </c>
      <c r="C56" s="56" t="s">
        <v>97</v>
      </c>
      <c r="D56" s="56">
        <v>0.16</v>
      </c>
      <c r="E56" s="56">
        <v>1</v>
      </c>
      <c r="F56" s="102">
        <f>SUM([1]Работы!G28,[1]Работы!H28,[1]Работы!I28,[1]Работы!K28,[1]Работы!L28)</f>
        <v>12838.6634304</v>
      </c>
    </row>
    <row r="57" spans="1:6" ht="10.5" customHeight="1" thickBot="1">
      <c r="A57" s="103" t="s">
        <v>98</v>
      </c>
      <c r="B57" s="58"/>
      <c r="C57" s="58"/>
      <c r="D57" s="58"/>
      <c r="E57" s="58"/>
      <c r="F57" s="99">
        <f>SUM(F31,F32,F51)</f>
        <v>158118.3320000887</v>
      </c>
    </row>
    <row r="58" spans="1:6" ht="10.5" customHeight="1" thickBot="1">
      <c r="A58" s="69" t="s">
        <v>49</v>
      </c>
      <c r="B58" s="70"/>
      <c r="C58" s="70"/>
      <c r="D58" s="70"/>
      <c r="E58" s="70"/>
      <c r="F58" s="71"/>
    </row>
    <row r="59" spans="1:6" ht="10.5" customHeight="1">
      <c r="A59" s="72" t="s">
        <v>3</v>
      </c>
      <c r="B59" s="73" t="s">
        <v>50</v>
      </c>
      <c r="C59" s="74" t="s">
        <v>51</v>
      </c>
      <c r="D59" s="75">
        <v>15</v>
      </c>
      <c r="E59" s="76"/>
      <c r="F59" s="77"/>
    </row>
    <row r="60" spans="1:6" ht="10.5" customHeight="1">
      <c r="A60" s="78" t="s">
        <v>6</v>
      </c>
      <c r="B60" s="79" t="s">
        <v>52</v>
      </c>
      <c r="C60" s="80" t="s">
        <v>51</v>
      </c>
      <c r="D60" s="81">
        <v>1</v>
      </c>
      <c r="E60" s="82"/>
      <c r="F60" s="83"/>
    </row>
    <row r="61" spans="1:6" ht="21" customHeight="1" thickBot="1">
      <c r="A61" s="84" t="s">
        <v>8</v>
      </c>
      <c r="B61" s="85" t="s">
        <v>53</v>
      </c>
      <c r="C61" s="86" t="s">
        <v>10</v>
      </c>
      <c r="D61" s="87">
        <v>0</v>
      </c>
      <c r="E61" s="88"/>
      <c r="F61" s="89"/>
    </row>
    <row r="62" spans="1:6" ht="12" customHeight="1">
      <c r="A62" s="1"/>
      <c r="B62" s="1"/>
      <c r="C62" s="1"/>
      <c r="D62" s="1"/>
      <c r="E62" s="1"/>
      <c r="F62" s="1"/>
    </row>
    <row r="63" spans="1:6" ht="12" customHeight="1">
      <c r="A63" s="1"/>
      <c r="B63" s="1"/>
      <c r="C63" s="1"/>
      <c r="D63" s="4" t="s">
        <v>20</v>
      </c>
      <c r="E63" s="4"/>
      <c r="F63" s="1"/>
    </row>
    <row r="64" spans="1:6" ht="12" customHeight="1">
      <c r="A64" s="1"/>
      <c r="B64" s="1"/>
      <c r="C64" s="1"/>
      <c r="D64" s="1"/>
      <c r="E64" s="1"/>
      <c r="F64" s="1"/>
    </row>
    <row r="65" spans="1:6" ht="12" customHeight="1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</sheetData>
  <mergeCells count="33">
    <mergeCell ref="D25:F25"/>
    <mergeCell ref="D13:F13"/>
    <mergeCell ref="D14:F14"/>
    <mergeCell ref="A58:F58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9:F59"/>
    <mergeCell ref="D60:F60"/>
    <mergeCell ref="D61:F61"/>
    <mergeCell ref="D63:E63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2А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2019-03-28T10:03:41Z</dcterms:modified>
</cp:coreProperties>
</file>