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опра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2" s="1"/>
  <c r="F34"/>
  <c r="F35"/>
  <c r="F36"/>
  <c r="F37"/>
  <c r="F38"/>
  <c r="F39"/>
  <c r="F40"/>
  <c r="F41"/>
  <c r="F42"/>
  <c r="F43"/>
  <c r="F44"/>
  <c r="F45"/>
  <c r="F49"/>
  <c r="F48" s="1"/>
  <c r="F50"/>
  <c r="F51"/>
  <c r="D23"/>
</calcChain>
</file>

<file path=xl/sharedStrings.xml><?xml version="1.0" encoding="utf-8"?>
<sst xmlns="http://schemas.openxmlformats.org/spreadsheetml/2006/main" count="127" uniqueCount="96">
  <si>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</si>
  <si>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</si>
  <si>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</si>
  <si>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</si>
  <si>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</si>
  <si>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</si>
  <si>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</si>
  <si>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</si>
  <si>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</si>
  <si>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</si>
  <si>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</si>
  <si>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</si>
  <si>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</si>
  <si>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</si>
  <si>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</si>
  <si>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</si>
  <si>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</si>
  <si>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</si>
  <si>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</si>
  <si>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</si>
  <si>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</si>
  <si>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</si>
  <si>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</si>
  <si>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</si>
  <si>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</si>
  <si>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</si>
  <si>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</si>
  <si>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</si>
  <si>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</si>
  <si>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</si>
  <si>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</si>
  <si>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</si>
  <si>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</si>
  <si>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</si>
  <si>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</si>
  <si>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</si>
  <si>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</si>
  <si>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</si>
  <si>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</si>
  <si>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</si>
  <si>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</si>
  <si>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</si>
  <si>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</si>
  <si>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</si>
  <si>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Мопра д. 7</t>
  </si>
  <si>
    <t>18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</si>
  <si>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</si>
  <si>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</si>
  <si>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</si>
  <si>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</si>
  <si>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</si>
  <si>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</si>
  <si>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</si>
  <si>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</si>
  <si>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</si>
  <si>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</si>
  <si>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</si>
  <si>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</si>
  <si>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</si>
  <si>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</si>
  <si>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</si>
  <si>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</si>
  <si>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</si>
  <si>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</si>
  <si>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</si>
  <si>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</si>
  <si>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</si>
  <si>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</si>
  <si>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</si>
  <si>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</si>
  <si>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</si>
  <si>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</si>
  <si>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</si>
  <si>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</si>
  <si>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</si>
  <si>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</si>
  <si>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</si>
  <si>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</si>
  <si>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</si>
  <si>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Ослуживание внутридомового газового оборудования</t>
  </si>
  <si>
    <t>Общедомовые нужды (электроэнергия, ГВ, ХВ 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</si>
  <si>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</si>
  <si>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</si>
  <si>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</si>
  <si>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</si>
  <si>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</si>
  <si>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</si>
  <si>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подъездов</t>
  </si>
  <si>
    <t>1 подъед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</si>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</sst>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vertical="center"/>
    </xf>
    <xf numFmtId="0" fontId="7" fillId="2" borderId="16" xfId="0" applyFont="1" applyFill="1" applyBorder="1" applyAlignment="1" applyProtection="1">
      <alignment vertical="center"/>
    </xf>
    <xf numFmtId="0" fontId="6" fillId="2" borderId="11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164" fontId="6" fillId="2" borderId="11" xfId="0" applyNumberFormat="1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7" fillId="2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6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9" fillId="2" borderId="17" xfId="0" applyFont="1" applyFill="1" applyBorder="1" applyAlignment="1" applyProtection="1">
      <alignment horizontal="center" vertical="center"/>
    </xf>
    <xf numFmtId="4" fontId="9" fillId="2" borderId="18" xfId="0" applyNumberFormat="1" applyFont="1" applyFill="1" applyBorder="1" applyAlignment="1" applyProtection="1">
      <alignment horizontal="right" vertical="center"/>
    </xf>
    <xf numFmtId="0" fontId="6" fillId="0" borderId="17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86;&#1087;&#1088;&#1072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393.7</v>
          </cell>
          <cell r="F3">
            <v>12</v>
          </cell>
        </row>
        <row r="5">
          <cell r="E5">
            <v>393.7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33.580801800000003</v>
          </cell>
          <cell r="H9">
            <v>0</v>
          </cell>
          <cell r="I9">
            <v>0</v>
          </cell>
          <cell r="K9">
            <v>41.239911074543997</v>
          </cell>
          <cell r="L9">
            <v>3.932983506816</v>
          </cell>
        </row>
        <row r="10">
          <cell r="G10">
            <v>267.78536819999999</v>
          </cell>
          <cell r="H10">
            <v>0</v>
          </cell>
          <cell r="I10">
            <v>0</v>
          </cell>
          <cell r="K10">
            <v>328.86185497905598</v>
          </cell>
          <cell r="L10">
            <v>31.363022323584001</v>
          </cell>
        </row>
        <row r="11">
          <cell r="G11">
            <v>388.43063999999998</v>
          </cell>
          <cell r="H11">
            <v>0</v>
          </cell>
          <cell r="I11">
            <v>0</v>
          </cell>
          <cell r="K11">
            <v>477.02390037120006</v>
          </cell>
          <cell r="L11">
            <v>45.492996556800001</v>
          </cell>
        </row>
        <row r="12">
          <cell r="G12">
            <v>242.03200000000004</v>
          </cell>
          <cell r="H12">
            <v>0</v>
          </cell>
          <cell r="I12">
            <v>0</v>
          </cell>
          <cell r="K12">
            <v>297.23465856000001</v>
          </cell>
          <cell r="L12">
            <v>28.346787840000005</v>
          </cell>
        </row>
        <row r="13">
          <cell r="G13">
            <v>361.63940400000001</v>
          </cell>
          <cell r="H13">
            <v>0</v>
          </cell>
          <cell r="I13">
            <v>0</v>
          </cell>
          <cell r="K13">
            <v>444.12211926432002</v>
          </cell>
          <cell r="L13">
            <v>42.35520699648</v>
          </cell>
        </row>
        <row r="14">
          <cell r="G14">
            <v>542.45910600000002</v>
          </cell>
          <cell r="H14">
            <v>0</v>
          </cell>
          <cell r="I14">
            <v>0</v>
          </cell>
          <cell r="K14">
            <v>666.18317889648006</v>
          </cell>
          <cell r="L14">
            <v>63.532810494719996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E16">
            <v>393.7</v>
          </cell>
        </row>
        <row r="17">
          <cell r="E17">
            <v>393.7</v>
          </cell>
          <cell r="F17">
            <v>365</v>
          </cell>
        </row>
        <row r="21">
          <cell r="G21">
            <v>1148.0616</v>
          </cell>
          <cell r="H21">
            <v>1081.3742596439999</v>
          </cell>
          <cell r="I21">
            <v>0</v>
          </cell>
          <cell r="K21">
            <v>1409.9114897280001</v>
          </cell>
          <cell r="L21">
            <v>199.34343017063998</v>
          </cell>
        </row>
        <row r="22">
          <cell r="G22">
            <v>410.30387999999999</v>
          </cell>
          <cell r="H22">
            <v>921.8480039420001</v>
          </cell>
          <cell r="I22">
            <v>0</v>
          </cell>
          <cell r="K22">
            <v>503.88598895040002</v>
          </cell>
          <cell r="L22">
            <v>103.36567066212</v>
          </cell>
        </row>
        <row r="23">
          <cell r="G23">
            <v>10504.18</v>
          </cell>
          <cell r="H23">
            <v>8765.76</v>
          </cell>
          <cell r="I23">
            <v>0</v>
          </cell>
          <cell r="K23">
            <v>9957.9</v>
          </cell>
          <cell r="L23">
            <v>989.38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topLeftCell="A52" workbookViewId="0">
      <selection activeCell="A56" sqref="A56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3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17199.39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17199.39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88676.06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49326.266123428904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F48*D12/D28</f>
        <v>30533.281003486398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8816.5128730847082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97654.49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97654.49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24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97654.49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8220.9599999999919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8220.9599999999991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104539.13067086889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94</v>
      </c>
      <c r="E30" s="52" t="s">
        <v>95</v>
      </c>
      <c r="F30" s="53" t="s">
        <v>36</v>
      </c>
    </row>
    <row r="31" spans="1:7" ht="12" customHeight="1">
      <c r="A31" s="91" t="s">
        <v>55</v>
      </c>
      <c r="B31" s="54" t="s">
        <v>56</v>
      </c>
      <c r="C31" s="55" t="s">
        <v>90</v>
      </c>
      <c r="D31" s="56">
        <v>393.7</v>
      </c>
      <c r="E31" s="56">
        <v>12</v>
      </c>
      <c r="F31" s="92">
        <f>PRODUCT([1]Работы!E3:F3,2.2)</f>
        <v>10393.68</v>
      </c>
    </row>
    <row r="32" spans="1:7" ht="12" customHeight="1">
      <c r="A32" s="91" t="s">
        <v>57</v>
      </c>
      <c r="B32" s="57" t="s">
        <v>58</v>
      </c>
      <c r="C32" s="58"/>
      <c r="D32" s="58"/>
      <c r="E32" s="58"/>
      <c r="F32" s="93">
        <f>SUM(F33:F47)</f>
        <v>58150.136347771739</v>
      </c>
    </row>
    <row r="33" spans="1:6" ht="12" customHeight="1">
      <c r="A33" s="94">
        <v>1</v>
      </c>
      <c r="B33" s="59" t="s">
        <v>59</v>
      </c>
      <c r="C33" s="55" t="s">
        <v>91</v>
      </c>
      <c r="D33" s="56">
        <v>393.7</v>
      </c>
      <c r="E33" s="56">
        <v>12</v>
      </c>
      <c r="F33" s="95">
        <f>PRODUCT([1]Работы!E5:F5,2.79)</f>
        <v>13181.075999999999</v>
      </c>
    </row>
    <row r="34" spans="1:6" ht="12" customHeight="1">
      <c r="A34" s="96">
        <v>2</v>
      </c>
      <c r="B34" s="60" t="s">
        <v>60</v>
      </c>
      <c r="C34" s="56" t="s">
        <v>61</v>
      </c>
      <c r="D34" s="56">
        <v>10</v>
      </c>
      <c r="E34" s="56">
        <v>1</v>
      </c>
      <c r="F34" s="97">
        <f>SUM([1]Работы!G6,[1]Работы!H6,[1]Работы!I6,[1]Работы!K6,[1]Работы!L6)</f>
        <v>3209.922553156</v>
      </c>
    </row>
    <row r="35" spans="1:6" ht="12" customHeight="1">
      <c r="A35" s="98">
        <v>3</v>
      </c>
      <c r="B35" s="62" t="s">
        <v>62</v>
      </c>
      <c r="C35" s="61" t="s">
        <v>63</v>
      </c>
      <c r="D35" s="61">
        <v>0.02</v>
      </c>
      <c r="E35" s="61">
        <v>1</v>
      </c>
      <c r="F35" s="97">
        <f>SUM([1]Работы!G7,[1]Работы!H7,[1]Работы!I7,[1]Работы!K7,[1]Работы!L7)</f>
        <v>2968.1493810525367</v>
      </c>
    </row>
    <row r="36" spans="1:6" ht="12" customHeight="1">
      <c r="A36" s="94">
        <v>4</v>
      </c>
      <c r="B36" s="60" t="s">
        <v>64</v>
      </c>
      <c r="C36" s="56" t="s">
        <v>65</v>
      </c>
      <c r="D36" s="56">
        <v>1</v>
      </c>
      <c r="E36" s="56">
        <v>1</v>
      </c>
      <c r="F36" s="97">
        <f>SUM([1]Работы!G8,[1]Работы!H8,[1]Работы!I8,[1]Работы!K8,[1]Работы!L8)</f>
        <v>1346.2170321600001</v>
      </c>
    </row>
    <row r="37" spans="1:6" ht="24" customHeight="1">
      <c r="A37" s="96">
        <v>5</v>
      </c>
      <c r="B37" s="60" t="s">
        <v>66</v>
      </c>
      <c r="C37" s="56" t="s">
        <v>67</v>
      </c>
      <c r="D37" s="63">
        <v>0.3</v>
      </c>
      <c r="E37" s="56">
        <v>2</v>
      </c>
      <c r="F37" s="97">
        <f>SUM([1]Работы!G9,[1]Работы!H9,[1]Работы!I9,[1]Работы!K9,[1]Работы!L9)</f>
        <v>78.753696381360001</v>
      </c>
    </row>
    <row r="38" spans="1:6" ht="24" customHeight="1">
      <c r="A38" s="98">
        <v>6</v>
      </c>
      <c r="B38" s="60" t="s">
        <v>68</v>
      </c>
      <c r="C38" s="56" t="s">
        <v>67</v>
      </c>
      <c r="D38" s="63">
        <v>0.3</v>
      </c>
      <c r="E38" s="56">
        <v>2</v>
      </c>
      <c r="F38" s="97">
        <f>SUM([1]Работы!G10,[1]Работы!H10,[1]Работы!I10,[1]Работы!K10,[1]Работы!L10)</f>
        <v>628.01024550264003</v>
      </c>
    </row>
    <row r="39" spans="1:6" ht="24" customHeight="1">
      <c r="A39" s="94">
        <v>7</v>
      </c>
      <c r="B39" s="60" t="s">
        <v>69</v>
      </c>
      <c r="C39" s="56" t="s">
        <v>67</v>
      </c>
      <c r="D39" s="63">
        <v>0.3</v>
      </c>
      <c r="E39" s="56">
        <v>2</v>
      </c>
      <c r="F39" s="97">
        <f>SUM([1]Работы!G11,[1]Работы!H11,[1]Работы!I11,[1]Работы!K11,[1]Работы!L11)</f>
        <v>910.94753692799998</v>
      </c>
    </row>
    <row r="40" spans="1:6" ht="12" customHeight="1">
      <c r="A40" s="96">
        <v>8</v>
      </c>
      <c r="B40" s="60" t="s">
        <v>70</v>
      </c>
      <c r="C40" s="56" t="s">
        <v>71</v>
      </c>
      <c r="D40" s="56">
        <v>0.1</v>
      </c>
      <c r="E40" s="56">
        <v>2</v>
      </c>
      <c r="F40" s="97">
        <f>SUM([1]Работы!G12,[1]Работы!H12,[1]Работы!I12,[1]Работы!K12,[1]Работы!L12)</f>
        <v>567.61344640000004</v>
      </c>
    </row>
    <row r="41" spans="1:6" ht="24" customHeight="1">
      <c r="A41" s="98">
        <v>9</v>
      </c>
      <c r="B41" s="60" t="s">
        <v>72</v>
      </c>
      <c r="C41" s="56" t="s">
        <v>73</v>
      </c>
      <c r="D41" s="56">
        <v>0.3</v>
      </c>
      <c r="E41" s="56">
        <v>2</v>
      </c>
      <c r="F41" s="97">
        <f>SUM([1]Работы!G13,[1]Работы!H13,[1]Работы!I13,[1]Работы!K13,[1]Работы!L13)</f>
        <v>848.11673026079995</v>
      </c>
    </row>
    <row r="42" spans="1:6" ht="24" customHeight="1">
      <c r="A42" s="94">
        <v>10</v>
      </c>
      <c r="B42" s="60" t="s">
        <v>74</v>
      </c>
      <c r="C42" s="56" t="s">
        <v>73</v>
      </c>
      <c r="D42" s="56">
        <v>0.3</v>
      </c>
      <c r="E42" s="56">
        <v>3</v>
      </c>
      <c r="F42" s="97">
        <f>SUM([1]Работы!G14,[1]Работы!H14,[1]Работы!I14,[1]Работы!K14,[1]Работы!L14)</f>
        <v>1272.1750953912001</v>
      </c>
    </row>
    <row r="43" spans="1:6" ht="24" customHeight="1">
      <c r="A43" s="96">
        <v>11</v>
      </c>
      <c r="B43" s="60" t="s">
        <v>75</v>
      </c>
      <c r="C43" s="56" t="s">
        <v>76</v>
      </c>
      <c r="D43" s="56">
        <v>0.02</v>
      </c>
      <c r="E43" s="56">
        <v>2</v>
      </c>
      <c r="F43" s="97">
        <f>SUM([1]Работы!G15,[1]Работы!H15,[1]Работы!I15,[1]Работы!K15,[1]Работы!L15)</f>
        <v>136.64213053920002</v>
      </c>
    </row>
    <row r="44" spans="1:6" ht="12" customHeight="1">
      <c r="A44" s="98">
        <v>12</v>
      </c>
      <c r="B44" s="60" t="s">
        <v>77</v>
      </c>
      <c r="C44" s="55" t="s">
        <v>92</v>
      </c>
      <c r="D44" s="56">
        <v>393.7</v>
      </c>
      <c r="E44" s="56">
        <v>247</v>
      </c>
      <c r="F44" s="97">
        <f>3.15*[1]Работы!E16*12</f>
        <v>14881.86</v>
      </c>
    </row>
    <row r="45" spans="1:6" ht="12" customHeight="1">
      <c r="A45" s="94">
        <v>13</v>
      </c>
      <c r="B45" s="60" t="s">
        <v>78</v>
      </c>
      <c r="C45" s="55" t="s">
        <v>93</v>
      </c>
      <c r="D45" s="56">
        <v>393.7</v>
      </c>
      <c r="E45" s="56">
        <v>365</v>
      </c>
      <c r="F45" s="97">
        <f>1.95*[1]Работы!E17/30*[1]Работы!F17</f>
        <v>9340.5324999999993</v>
      </c>
    </row>
    <row r="46" spans="1:6" ht="12" customHeight="1">
      <c r="A46" s="96">
        <v>14</v>
      </c>
      <c r="B46" s="64" t="s">
        <v>79</v>
      </c>
      <c r="C46" s="65"/>
      <c r="D46" s="56">
        <v>393.7</v>
      </c>
      <c r="E46" s="65"/>
      <c r="F46" s="99">
        <v>4848</v>
      </c>
    </row>
    <row r="47" spans="1:6" ht="12" customHeight="1">
      <c r="A47" s="98">
        <v>15</v>
      </c>
      <c r="B47" s="60" t="s">
        <v>80</v>
      </c>
      <c r="C47" s="56"/>
      <c r="D47" s="56"/>
      <c r="E47" s="56"/>
      <c r="F47" s="97">
        <v>3932.12</v>
      </c>
    </row>
    <row r="48" spans="1:6" ht="12" customHeight="1">
      <c r="A48" s="100" t="s">
        <v>81</v>
      </c>
      <c r="B48" s="66" t="s">
        <v>82</v>
      </c>
      <c r="C48" s="67"/>
      <c r="D48" s="67"/>
      <c r="E48" s="67"/>
      <c r="F48" s="101">
        <f>SUM(F49:F51)</f>
        <v>35995.314323097162</v>
      </c>
    </row>
    <row r="49" spans="1:6" ht="12" customHeight="1">
      <c r="A49" s="102">
        <v>1</v>
      </c>
      <c r="B49" s="60" t="s">
        <v>83</v>
      </c>
      <c r="C49" s="56" t="s">
        <v>84</v>
      </c>
      <c r="D49" s="56">
        <v>0.01</v>
      </c>
      <c r="E49" s="56">
        <v>4</v>
      </c>
      <c r="F49" s="103">
        <f>SUM([1]Работы!G21,[1]Работы!H21,[1]Работы!I21,[1]Работы!K21,[1]Работы!L21)</f>
        <v>3838.6907795426396</v>
      </c>
    </row>
    <row r="50" spans="1:6" ht="12" customHeight="1">
      <c r="A50" s="104">
        <v>2</v>
      </c>
      <c r="B50" s="62" t="s">
        <v>85</v>
      </c>
      <c r="C50" s="61" t="s">
        <v>86</v>
      </c>
      <c r="D50" s="61">
        <v>0.01</v>
      </c>
      <c r="E50" s="61">
        <v>4</v>
      </c>
      <c r="F50" s="97">
        <f>SUM([1]Работы!G22,[1]Работы!H22,[1]Работы!I22,[1]Работы!K22,[1]Работы!L22)</f>
        <v>1939.4035435545202</v>
      </c>
    </row>
    <row r="51" spans="1:6" ht="12" customHeight="1">
      <c r="A51" s="104">
        <v>3</v>
      </c>
      <c r="B51" s="62" t="s">
        <v>87</v>
      </c>
      <c r="C51" s="68" t="s">
        <v>88</v>
      </c>
      <c r="D51" s="61">
        <v>1</v>
      </c>
      <c r="E51" s="61">
        <v>1</v>
      </c>
      <c r="F51" s="105">
        <f>SUM([1]Работы!G23,[1]Работы!H23,[1]Работы!I23,[1]Работы!K23,[1]Работы!L23)</f>
        <v>30217.220000000005</v>
      </c>
    </row>
    <row r="52" spans="1:6" ht="12" customHeight="1" thickBot="1">
      <c r="A52" s="106" t="s">
        <v>89</v>
      </c>
      <c r="B52" s="69"/>
      <c r="C52" s="69"/>
      <c r="D52" s="69"/>
      <c r="E52" s="69"/>
      <c r="F52" s="101">
        <f>SUM(F31,F32,F48)</f>
        <v>104539.13067086889</v>
      </c>
    </row>
    <row r="53" spans="1:6" ht="12.75" customHeight="1" thickBot="1">
      <c r="A53" s="70" t="s">
        <v>50</v>
      </c>
      <c r="B53" s="71"/>
      <c r="C53" s="71"/>
      <c r="D53" s="71"/>
      <c r="E53" s="71"/>
      <c r="F53" s="72"/>
    </row>
    <row r="54" spans="1:6" ht="12.75" customHeight="1">
      <c r="A54" s="73" t="s">
        <v>3</v>
      </c>
      <c r="B54" s="74" t="s">
        <v>51</v>
      </c>
      <c r="C54" s="75" t="s">
        <v>52</v>
      </c>
      <c r="D54" s="76">
        <v>0</v>
      </c>
      <c r="E54" s="77"/>
      <c r="F54" s="78"/>
    </row>
    <row r="55" spans="1:6" ht="12.75" customHeight="1">
      <c r="A55" s="79" t="s">
        <v>6</v>
      </c>
      <c r="B55" s="80" t="s">
        <v>53</v>
      </c>
      <c r="C55" s="81" t="s">
        <v>52</v>
      </c>
      <c r="D55" s="82">
        <v>0</v>
      </c>
      <c r="E55" s="83"/>
      <c r="F55" s="84"/>
    </row>
    <row r="56" spans="1:6" ht="25.5" customHeight="1" thickBot="1">
      <c r="A56" s="85" t="s">
        <v>8</v>
      </c>
      <c r="B56" s="86" t="s">
        <v>54</v>
      </c>
      <c r="C56" s="87" t="s">
        <v>10</v>
      </c>
      <c r="D56" s="88">
        <v>0</v>
      </c>
      <c r="E56" s="89"/>
      <c r="F56" s="90"/>
    </row>
    <row r="57" spans="1:6" ht="3.75" customHeight="1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4" t="s">
        <v>20</v>
      </c>
      <c r="E58" s="4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</sheetData>
  <mergeCells count="33">
    <mergeCell ref="D25:F25"/>
    <mergeCell ref="D13:F13"/>
    <mergeCell ref="D14:F14"/>
    <mergeCell ref="A53:F53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4:F54"/>
    <mergeCell ref="D55:F55"/>
    <mergeCell ref="D56:F56"/>
    <mergeCell ref="D58:E58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Мопра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2019-03-25T09:44:36Z</dcterms:modified>
</cp:coreProperties>
</file>