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енина 15А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51"/>
  <c r="F50" s="1"/>
  <c r="F57" s="1"/>
  <c r="F52"/>
  <c r="F53"/>
  <c r="F54"/>
  <c r="F55"/>
  <c r="F56"/>
  <c r="D23"/>
</calcChain>
</file>

<file path=xl/sharedStrings.xml><?xml version="1.0" encoding="utf-8"?>
<sst xmlns="http://schemas.openxmlformats.org/spreadsheetml/2006/main" count="138" uniqueCount="107">
  <si>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</si>
  <si>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</si>
  <si>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</si>
  <si>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</si>
  <si>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</si>
  <si>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</si>
  <si>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</si>
  <si>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</si>
  <si>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</si>
  <si>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</si>
  <si>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</si>
  <si>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</si>
  <si>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</si>
  <si>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</si>
  <si>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</si>
  <si>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</si>
  <si>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</si>
  <si>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</si>
  <si>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</si>
  <si>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</si>
  <si>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</si>
  <si>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</si>
  <si>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</si>
  <si>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</si>
  <si>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</si>
  <si>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</si>
  <si>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</si>
  <si>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</si>
  <si>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</si>
  <si>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</si>
  <si>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</si>
  <si>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</si>
  <si>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</si>
  <si>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</si>
  <si>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</si>
  <si>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</si>
  <si>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</si>
  <si>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</si>
  <si>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</si>
  <si>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</si>
  <si>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</si>
  <si>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</si>
  <si>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</si>
  <si>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</si>
  <si>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</si>
  <si>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Ленина д. 15А</t>
  </si>
  <si>
    <t>18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</si>
  <si>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</si>
  <si>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</si>
  <si>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</si>
  <si>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</si>
  <si>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</si>
  <si>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</si>
  <si>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</si>
  <si>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</si>
  <si>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</si>
  <si>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</si>
  <si>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</si>
  <si>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</si>
  <si>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</si>
  <si>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</si>
  <si>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</si>
  <si>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</si>
  <si>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</si>
  <si>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</si>
  <si>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</si>
  <si>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</si>
  <si>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</si>
  <si>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</si>
  <si>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</si>
  <si>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</si>
  <si>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</si>
  <si>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</si>
  <si>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</si>
  <si>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</si>
  <si>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</si>
  <si>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</si>
  <si>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</si>
  <si>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</si>
  <si>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</si>
  <si>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</si>
  <si>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</si>
  <si>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</si>
  <si>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</si>
  <si>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</si>
  <si>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</si>
  <si>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</si>
  <si>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</si>
  <si>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</si>
  <si>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</si>
  <si>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</si>
  <si>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</si>
  <si>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</si>
  <si>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Ремонт дверного полотна</t>
  </si>
  <si>
    <t>1 шт.</t>
  </si>
  <si>
    <t>Смена стекол на штапиках без замазки</t>
  </si>
  <si>
    <t>100 м фальца</t>
  </si>
  <si>
    <t>Ремонт мест общего пользования</t>
  </si>
  <si>
    <t>1 подъезд</t>
  </si>
  <si>
    <t>Ремонт шиферной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</si>
  <si>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</si>
  <si>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</si>
  <si>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</si>
  <si>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</si>
  <si>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</si>
  <si>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</si>
  <si>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t>Кол-во ед.из.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</si>
</sst>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64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 wrapText="1"/>
    </xf>
    <xf numFmtId="0" fontId="6" fillId="0" borderId="16" xfId="0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6" fillId="0" borderId="17" xfId="0" applyFont="1" applyFill="1" applyBorder="1" applyAlignment="1" applyProtection="1">
      <alignment horizontal="center" vertical="center" wrapText="1"/>
    </xf>
    <xf numFmtId="2" fontId="6" fillId="0" borderId="18" xfId="0" applyNumberFormat="1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4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4" fontId="8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8" fillId="0" borderId="17" xfId="0" applyFont="1" applyFill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center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6" fillId="0" borderId="31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1;&#1077;&#1085;&#1080;&#1085;&#1072;%2015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1177.4000000000001</v>
          </cell>
          <cell r="F3">
            <v>12</v>
          </cell>
        </row>
        <row r="5">
          <cell r="E5">
            <v>1177.4000000000001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3604.8126600000001</v>
          </cell>
          <cell r="H7">
            <v>424.94480464679998</v>
          </cell>
          <cell r="I7">
            <v>0</v>
          </cell>
          <cell r="K7">
            <v>4426.9983314928004</v>
          </cell>
          <cell r="L7">
            <v>447.69234701800798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160.728624</v>
          </cell>
          <cell r="H9">
            <v>0</v>
          </cell>
          <cell r="I9">
            <v>0</v>
          </cell>
          <cell r="K9">
            <v>197.38760856192002</v>
          </cell>
          <cell r="L9">
            <v>18.824536442879999</v>
          </cell>
        </row>
        <row r="10">
          <cell r="G10">
            <v>111.93600600000001</v>
          </cell>
          <cell r="H10">
            <v>0</v>
          </cell>
          <cell r="I10">
            <v>0</v>
          </cell>
          <cell r="K10">
            <v>137.46637024847999</v>
          </cell>
          <cell r="L10">
            <v>13.10994502272</v>
          </cell>
        </row>
        <row r="11">
          <cell r="G11">
            <v>892.61789399999998</v>
          </cell>
          <cell r="H11">
            <v>0</v>
          </cell>
          <cell r="I11">
            <v>0</v>
          </cell>
          <cell r="K11">
            <v>1096.20618326352</v>
          </cell>
          <cell r="L11">
            <v>104.54340774528001</v>
          </cell>
        </row>
        <row r="12">
          <cell r="G12">
            <v>1294.7688000000001</v>
          </cell>
          <cell r="H12">
            <v>0</v>
          </cell>
          <cell r="I12">
            <v>0</v>
          </cell>
          <cell r="K12">
            <v>1590.0796679040002</v>
          </cell>
          <cell r="L12">
            <v>151.643321856</v>
          </cell>
        </row>
        <row r="13">
          <cell r="G13">
            <v>726.096</v>
          </cell>
          <cell r="H13">
            <v>0</v>
          </cell>
          <cell r="I13">
            <v>0</v>
          </cell>
          <cell r="K13">
            <v>891.70397567999999</v>
          </cell>
          <cell r="L13">
            <v>85.04036352</v>
          </cell>
        </row>
        <row r="14">
          <cell r="G14">
            <v>3049.56738</v>
          </cell>
          <cell r="H14">
            <v>353.30643509999999</v>
          </cell>
          <cell r="I14">
            <v>0</v>
          </cell>
          <cell r="K14">
            <v>3745.1127080304004</v>
          </cell>
          <cell r="L14">
            <v>378.36371765159998</v>
          </cell>
        </row>
        <row r="15">
          <cell r="G15">
            <v>1205.46468</v>
          </cell>
          <cell r="H15">
            <v>0</v>
          </cell>
          <cell r="I15">
            <v>0</v>
          </cell>
          <cell r="K15">
            <v>1480.4070642144</v>
          </cell>
          <cell r="L15">
            <v>141.18402332159999</v>
          </cell>
        </row>
        <row r="16">
          <cell r="G16">
            <v>1205.46468</v>
          </cell>
          <cell r="H16">
            <v>0</v>
          </cell>
          <cell r="I16">
            <v>0</v>
          </cell>
          <cell r="K16">
            <v>1480.4070642144</v>
          </cell>
          <cell r="L16">
            <v>141.18402332159999</v>
          </cell>
        </row>
        <row r="17">
          <cell r="G17">
            <v>291.32298000000003</v>
          </cell>
          <cell r="H17">
            <v>0</v>
          </cell>
          <cell r="I17">
            <v>0</v>
          </cell>
          <cell r="K17">
            <v>357.76792527840001</v>
          </cell>
          <cell r="L17">
            <v>34.119747417600003</v>
          </cell>
        </row>
        <row r="18">
          <cell r="G18">
            <v>1294.7688000000001</v>
          </cell>
          <cell r="H18">
            <v>0</v>
          </cell>
          <cell r="I18">
            <v>0</v>
          </cell>
          <cell r="K18">
            <v>1590.0796679040002</v>
          </cell>
          <cell r="L18">
            <v>151.643321856</v>
          </cell>
        </row>
        <row r="19">
          <cell r="E19">
            <v>1177.4000000000001</v>
          </cell>
        </row>
        <row r="20">
          <cell r="E20">
            <v>1177.4000000000001</v>
          </cell>
          <cell r="F20">
            <v>365</v>
          </cell>
        </row>
        <row r="23">
          <cell r="G23">
            <v>3444.1848</v>
          </cell>
          <cell r="H23">
            <v>3244.1227789320001</v>
          </cell>
          <cell r="I23">
            <v>0</v>
          </cell>
          <cell r="K23">
            <v>4229.7344691839999</v>
          </cell>
          <cell r="L23">
            <v>598.03029051191993</v>
          </cell>
        </row>
        <row r="24">
          <cell r="G24">
            <v>2051.5194000000001</v>
          </cell>
          <cell r="H24">
            <v>4609.2400197100005</v>
          </cell>
          <cell r="I24">
            <v>0</v>
          </cell>
          <cell r="K24">
            <v>2519.4299447520002</v>
          </cell>
          <cell r="L24">
            <v>516.82835331059994</v>
          </cell>
        </row>
        <row r="25">
          <cell r="G25">
            <v>758.55</v>
          </cell>
          <cell r="H25">
            <v>153.91</v>
          </cell>
          <cell r="I25">
            <v>0</v>
          </cell>
          <cell r="K25">
            <v>449.44</v>
          </cell>
          <cell r="L25">
            <v>37.590000000000003</v>
          </cell>
        </row>
        <row r="26">
          <cell r="G26">
            <v>157.973085</v>
          </cell>
          <cell r="H26">
            <v>645.13802469519999</v>
          </cell>
          <cell r="I26">
            <v>0</v>
          </cell>
          <cell r="K26">
            <v>194.0035862268</v>
          </cell>
          <cell r="L26">
            <v>57.210089196909998</v>
          </cell>
        </row>
        <row r="27">
          <cell r="G27">
            <v>4672.24</v>
          </cell>
          <cell r="H27">
            <v>4177.1400000000003</v>
          </cell>
          <cell r="I27">
            <v>0</v>
          </cell>
          <cell r="K27">
            <v>3836.96</v>
          </cell>
          <cell r="L27">
            <v>2352.91</v>
          </cell>
        </row>
        <row r="28">
          <cell r="G28">
            <v>7162.35</v>
          </cell>
          <cell r="H28">
            <v>14928</v>
          </cell>
          <cell r="I28">
            <v>2400</v>
          </cell>
          <cell r="K28">
            <v>8795.9387880000013</v>
          </cell>
          <cell r="L28">
            <v>1734.5344319999999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4"/>
  <sheetViews>
    <sheetView tabSelected="1" workbookViewId="0">
      <selection activeCell="D12" sqref="D12:F12"/>
    </sheetView>
  </sheetViews>
  <sheetFormatPr defaultRowHeight="15"/>
  <cols>
    <col min="1" max="1" width="4.28515625" customWidth="1"/>
    <col min="2" max="2" width="39" customWidth="1"/>
    <col min="3" max="3" width="15.5703125" customWidth="1"/>
    <col min="4" max="4" width="9.7109375" customWidth="1"/>
    <col min="5" max="5" width="11.7109375" customWidth="1"/>
    <col min="6" max="6" width="13" customWidth="1"/>
    <col min="8" max="8" width="9.5703125" bestFit="1" customWidth="1"/>
  </cols>
  <sheetData>
    <row r="1" spans="1:8" ht="13.5" customHeight="1">
      <c r="A1" s="98" t="s">
        <v>20</v>
      </c>
      <c r="B1" s="98"/>
      <c r="C1" s="98"/>
      <c r="D1" s="98"/>
      <c r="E1" s="98"/>
      <c r="F1" s="98"/>
    </row>
    <row r="2" spans="1:8" ht="13.5" customHeight="1">
      <c r="A2" s="98" t="s">
        <v>45</v>
      </c>
      <c r="B2" s="98"/>
      <c r="C2" s="98"/>
      <c r="D2" s="98"/>
      <c r="E2" s="98"/>
      <c r="F2" s="98"/>
    </row>
    <row r="3" spans="1:8" ht="6" customHeight="1" thickBot="1"/>
    <row r="4" spans="1:8" ht="10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46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47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48</v>
      </c>
      <c r="E7" s="13"/>
      <c r="F7" s="14"/>
    </row>
    <row r="8" spans="1:8" ht="10.5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40</v>
      </c>
      <c r="B9" s="10" t="s">
        <v>49</v>
      </c>
      <c r="C9" s="11" t="s">
        <v>10</v>
      </c>
      <c r="D9" s="21">
        <v>236650.05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236650.05</v>
      </c>
      <c r="E11" s="22"/>
      <c r="F11" s="23"/>
    </row>
    <row r="12" spans="1:8" ht="21" customHeight="1" thickBot="1">
      <c r="A12" s="24" t="s">
        <v>41</v>
      </c>
      <c r="B12" s="25" t="s">
        <v>25</v>
      </c>
      <c r="C12" s="26" t="s">
        <v>10</v>
      </c>
      <c r="D12" s="21">
        <v>272409.39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D12*F32/D28</f>
        <v>171775.27980364111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D12*F50/D28</f>
        <v>70789.284453338609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29844.825743020301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225403.99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225403.99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225403.99</v>
      </c>
      <c r="E22" s="34"/>
      <c r="F22" s="35"/>
    </row>
    <row r="23" spans="1:7" ht="21" customHeight="1" thickBot="1">
      <c r="A23" s="9" t="s">
        <v>42</v>
      </c>
      <c r="B23" s="10" t="s">
        <v>50</v>
      </c>
      <c r="C23" s="11" t="s">
        <v>10</v>
      </c>
      <c r="D23" s="21">
        <f>D9+D12-D16</f>
        <v>283655.45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283655.45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43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44</v>
      </c>
      <c r="B28" s="43" t="s">
        <v>18</v>
      </c>
      <c r="C28" s="44" t="s">
        <v>10</v>
      </c>
      <c r="D28" s="45">
        <v>283714.14226570382</v>
      </c>
      <c r="E28" s="46"/>
      <c r="F28" s="47"/>
    </row>
    <row r="29" spans="1:7" ht="10.5" customHeight="1" thickBot="1">
      <c r="A29" s="18" t="s">
        <v>39</v>
      </c>
      <c r="B29" s="19"/>
      <c r="C29" s="19"/>
      <c r="D29" s="19"/>
      <c r="E29" s="19"/>
      <c r="F29" s="20"/>
      <c r="G29" t="s">
        <v>38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106</v>
      </c>
      <c r="E30" s="50" t="s">
        <v>36</v>
      </c>
      <c r="F30" s="51" t="s">
        <v>37</v>
      </c>
    </row>
    <row r="31" spans="1:7" ht="10.5" customHeight="1">
      <c r="A31" s="85" t="s">
        <v>56</v>
      </c>
      <c r="B31" s="52" t="s">
        <v>57</v>
      </c>
      <c r="C31" s="53" t="s">
        <v>102</v>
      </c>
      <c r="D31" s="54">
        <v>1177.4000000000001</v>
      </c>
      <c r="E31" s="54">
        <v>12</v>
      </c>
      <c r="F31" s="86">
        <f>PRODUCT([1]Работы!E3:F3,2.2)</f>
        <v>31083.360000000004</v>
      </c>
    </row>
    <row r="32" spans="1:7" ht="10.5" customHeight="1">
      <c r="A32" s="85" t="s">
        <v>58</v>
      </c>
      <c r="B32" s="55" t="s">
        <v>59</v>
      </c>
      <c r="C32" s="56"/>
      <c r="D32" s="56"/>
      <c r="E32" s="56"/>
      <c r="F32" s="87">
        <f>SUM(F33:F49)</f>
        <v>178903.80420418442</v>
      </c>
    </row>
    <row r="33" spans="1:8" ht="10.5" customHeight="1">
      <c r="A33" s="88">
        <v>1</v>
      </c>
      <c r="B33" s="57" t="s">
        <v>60</v>
      </c>
      <c r="C33" s="53" t="s">
        <v>103</v>
      </c>
      <c r="D33" s="54">
        <v>1177.4000000000001</v>
      </c>
      <c r="E33" s="54">
        <v>12</v>
      </c>
      <c r="F33" s="89">
        <f>PRODUCT([1]Работы!E5:F5,2.79)</f>
        <v>39419.352000000006</v>
      </c>
    </row>
    <row r="34" spans="1:8" ht="10.5" customHeight="1">
      <c r="A34" s="90">
        <v>2</v>
      </c>
      <c r="B34" s="58" t="s">
        <v>61</v>
      </c>
      <c r="C34" s="54" t="s">
        <v>62</v>
      </c>
      <c r="D34" s="54">
        <v>20</v>
      </c>
      <c r="E34" s="54">
        <v>1</v>
      </c>
      <c r="F34" s="91">
        <f>SUM([1]Работы!G6,[1]Работы!H6,[1]Работы!I6,[1]Работы!K6,[1]Работы!L6)</f>
        <v>6419.8451063120001</v>
      </c>
    </row>
    <row r="35" spans="1:8" ht="10.5" customHeight="1">
      <c r="A35" s="88">
        <v>3</v>
      </c>
      <c r="B35" s="58" t="s">
        <v>63</v>
      </c>
      <c r="C35" s="54" t="s">
        <v>64</v>
      </c>
      <c r="D35" s="54">
        <v>0.06</v>
      </c>
      <c r="E35" s="54">
        <v>1</v>
      </c>
      <c r="F35" s="91">
        <f>SUM([1]Работы!G7,[1]Работы!H7,[1]Работы!I7,[1]Работы!K7,[1]Работы!L7)</f>
        <v>8904.4481431576096</v>
      </c>
      <c r="H35" s="2"/>
    </row>
    <row r="36" spans="1:8" ht="10.5" customHeight="1">
      <c r="A36" s="88">
        <v>4</v>
      </c>
      <c r="B36" s="58" t="s">
        <v>65</v>
      </c>
      <c r="C36" s="54" t="s">
        <v>66</v>
      </c>
      <c r="D36" s="54">
        <v>1</v>
      </c>
      <c r="E36" s="54">
        <v>1</v>
      </c>
      <c r="F36" s="91">
        <f>SUM([1]Работы!G8,[1]Работы!H8,[1]Работы!I8,[1]Работы!K8,[1]Работы!L8)</f>
        <v>1346.2170321600001</v>
      </c>
    </row>
    <row r="37" spans="1:8" ht="10.5" customHeight="1">
      <c r="A37" s="90">
        <v>5</v>
      </c>
      <c r="B37" s="59" t="s">
        <v>67</v>
      </c>
      <c r="C37" s="60" t="s">
        <v>68</v>
      </c>
      <c r="D37" s="60">
        <v>0.01</v>
      </c>
      <c r="E37" s="60">
        <v>2</v>
      </c>
      <c r="F37" s="91">
        <f>SUM([1]Работы!G9,[1]Работы!H9,[1]Работы!I9,[1]Работы!K9,[1]Работы!L9)</f>
        <v>376.94076900480002</v>
      </c>
    </row>
    <row r="38" spans="1:8" ht="21" customHeight="1">
      <c r="A38" s="88">
        <v>6</v>
      </c>
      <c r="B38" s="58" t="s">
        <v>69</v>
      </c>
      <c r="C38" s="54" t="s">
        <v>70</v>
      </c>
      <c r="D38" s="61">
        <v>1</v>
      </c>
      <c r="E38" s="54">
        <v>2</v>
      </c>
      <c r="F38" s="91">
        <f>SUM([1]Работы!G10,[1]Работы!H10,[1]Работы!I10,[1]Работы!K10,[1]Работы!L10)</f>
        <v>262.51232127119999</v>
      </c>
    </row>
    <row r="39" spans="1:8" ht="21" customHeight="1">
      <c r="A39" s="88">
        <v>7</v>
      </c>
      <c r="B39" s="58" t="s">
        <v>71</v>
      </c>
      <c r="C39" s="54" t="s">
        <v>70</v>
      </c>
      <c r="D39" s="61">
        <v>1</v>
      </c>
      <c r="E39" s="54">
        <v>2</v>
      </c>
      <c r="F39" s="91">
        <f>SUM([1]Работы!G11,[1]Работы!H11,[1]Работы!I11,[1]Работы!K11,[1]Работы!L11)</f>
        <v>2093.3674850088</v>
      </c>
    </row>
    <row r="40" spans="1:8" ht="21" customHeight="1">
      <c r="A40" s="90">
        <v>8</v>
      </c>
      <c r="B40" s="58" t="s">
        <v>72</v>
      </c>
      <c r="C40" s="54" t="s">
        <v>70</v>
      </c>
      <c r="D40" s="61">
        <v>1</v>
      </c>
      <c r="E40" s="54">
        <v>2</v>
      </c>
      <c r="F40" s="91">
        <f>SUM([1]Работы!G12,[1]Работы!H12,[1]Работы!I12,[1]Работы!K12,[1]Работы!L12)</f>
        <v>3036.4917897600003</v>
      </c>
    </row>
    <row r="41" spans="1:8" ht="10.5" customHeight="1">
      <c r="A41" s="88">
        <v>9</v>
      </c>
      <c r="B41" s="58" t="s">
        <v>73</v>
      </c>
      <c r="C41" s="54" t="s">
        <v>74</v>
      </c>
      <c r="D41" s="54">
        <v>0.3</v>
      </c>
      <c r="E41" s="54">
        <v>2</v>
      </c>
      <c r="F41" s="91">
        <f>SUM([1]Работы!G13,[1]Работы!H13,[1]Работы!I13,[1]Работы!K13,[1]Работы!L13)</f>
        <v>1702.8403392</v>
      </c>
    </row>
    <row r="42" spans="1:8" ht="21" customHeight="1">
      <c r="A42" s="88">
        <v>10</v>
      </c>
      <c r="B42" s="58" t="s">
        <v>75</v>
      </c>
      <c r="C42" s="54" t="s">
        <v>76</v>
      </c>
      <c r="D42" s="54">
        <v>0.1</v>
      </c>
      <c r="E42" s="54">
        <v>6</v>
      </c>
      <c r="F42" s="91">
        <f>SUM([1]Работы!G14,[1]Работы!H14,[1]Работы!I14,[1]Работы!K14,[1]Работы!L14)</f>
        <v>7526.3502407820006</v>
      </c>
    </row>
    <row r="43" spans="1:8" ht="21" customHeight="1">
      <c r="A43" s="90">
        <v>11</v>
      </c>
      <c r="B43" s="58" t="s">
        <v>77</v>
      </c>
      <c r="C43" s="54" t="s">
        <v>78</v>
      </c>
      <c r="D43" s="54">
        <v>1</v>
      </c>
      <c r="E43" s="54">
        <v>2</v>
      </c>
      <c r="F43" s="91">
        <f>SUM([1]Работы!G15,[1]Работы!H15,[1]Работы!I15,[1]Работы!K15,[1]Работы!L15)</f>
        <v>2827.0557675359996</v>
      </c>
    </row>
    <row r="44" spans="1:8" ht="21" customHeight="1">
      <c r="A44" s="88">
        <v>12</v>
      </c>
      <c r="B44" s="58" t="s">
        <v>79</v>
      </c>
      <c r="C44" s="54" t="s">
        <v>78</v>
      </c>
      <c r="D44" s="54">
        <v>1</v>
      </c>
      <c r="E44" s="54">
        <v>2</v>
      </c>
      <c r="F44" s="91">
        <f>SUM([1]Работы!G16,[1]Работы!H16,[1]Работы!I16,[1]Работы!K16,[1]Работы!L16)</f>
        <v>2827.0557675359996</v>
      </c>
    </row>
    <row r="45" spans="1:8" ht="21" customHeight="1">
      <c r="A45" s="88">
        <v>13</v>
      </c>
      <c r="B45" s="58" t="s">
        <v>80</v>
      </c>
      <c r="C45" s="54" t="s">
        <v>81</v>
      </c>
      <c r="D45" s="54">
        <v>0.1</v>
      </c>
      <c r="E45" s="54">
        <v>2</v>
      </c>
      <c r="F45" s="91">
        <f>SUM([1]Работы!G17,[1]Работы!H17,[1]Работы!I17,[1]Работы!K17,[1]Работы!L17)</f>
        <v>683.21065269600001</v>
      </c>
    </row>
    <row r="46" spans="1:8" ht="21" customHeight="1">
      <c r="A46" s="90">
        <v>14</v>
      </c>
      <c r="B46" s="58" t="s">
        <v>82</v>
      </c>
      <c r="C46" s="54" t="s">
        <v>83</v>
      </c>
      <c r="D46" s="54">
        <v>1</v>
      </c>
      <c r="E46" s="54">
        <v>2</v>
      </c>
      <c r="F46" s="91">
        <f>SUM([1]Работы!G18,[1]Работы!H18,[1]Работы!I18,[1]Работы!K18,[1]Работы!L18)</f>
        <v>3036.4917897600003</v>
      </c>
    </row>
    <row r="47" spans="1:8" ht="10.5" customHeight="1">
      <c r="A47" s="88">
        <v>15</v>
      </c>
      <c r="B47" s="58" t="s">
        <v>84</v>
      </c>
      <c r="C47" s="53" t="s">
        <v>104</v>
      </c>
      <c r="D47" s="54">
        <v>1177.4000000000001</v>
      </c>
      <c r="E47" s="54">
        <v>247</v>
      </c>
      <c r="F47" s="91">
        <f>3.15*[1]Работы!E19*12</f>
        <v>44505.72</v>
      </c>
    </row>
    <row r="48" spans="1:8" ht="10.5" customHeight="1">
      <c r="A48" s="88">
        <v>16</v>
      </c>
      <c r="B48" s="58" t="s">
        <v>85</v>
      </c>
      <c r="C48" s="53" t="s">
        <v>105</v>
      </c>
      <c r="D48" s="54">
        <v>1177.4000000000001</v>
      </c>
      <c r="E48" s="54">
        <v>365</v>
      </c>
      <c r="F48" s="91">
        <f>1.95*[1]Работы!E20/30*[1]Работы!F20</f>
        <v>27933.815000000002</v>
      </c>
    </row>
    <row r="49" spans="1:6" ht="10.5" customHeight="1">
      <c r="A49" s="90">
        <v>17</v>
      </c>
      <c r="B49" s="58" t="s">
        <v>86</v>
      </c>
      <c r="C49" s="54"/>
      <c r="D49" s="54"/>
      <c r="E49" s="54"/>
      <c r="F49" s="91">
        <v>26002.09</v>
      </c>
    </row>
    <row r="50" spans="1:6" ht="10.5" customHeight="1">
      <c r="A50" s="92" t="s">
        <v>87</v>
      </c>
      <c r="B50" s="62" t="s">
        <v>88</v>
      </c>
      <c r="C50" s="63"/>
      <c r="D50" s="63"/>
      <c r="E50" s="63"/>
      <c r="F50" s="93">
        <f>SUM(F51:F56)</f>
        <v>73726.978061519418</v>
      </c>
    </row>
    <row r="51" spans="1:6" ht="10.5" customHeight="1">
      <c r="A51" s="94">
        <v>1</v>
      </c>
      <c r="B51" s="58" t="s">
        <v>89</v>
      </c>
      <c r="C51" s="54" t="s">
        <v>90</v>
      </c>
      <c r="D51" s="54">
        <v>0.01</v>
      </c>
      <c r="E51" s="54">
        <v>12</v>
      </c>
      <c r="F51" s="91">
        <f>SUM([1]Работы!G23,[1]Работы!H23,[1]Работы!I23,[1]Работы!K23,[1]Работы!L23)</f>
        <v>11516.072338627921</v>
      </c>
    </row>
    <row r="52" spans="1:6" ht="10.5" customHeight="1">
      <c r="A52" s="94">
        <v>2</v>
      </c>
      <c r="B52" s="58" t="s">
        <v>91</v>
      </c>
      <c r="C52" s="54" t="s">
        <v>92</v>
      </c>
      <c r="D52" s="54">
        <v>0.02</v>
      </c>
      <c r="E52" s="54">
        <v>10</v>
      </c>
      <c r="F52" s="91">
        <f>SUM([1]Работы!G24,[1]Работы!H24,[1]Работы!I24,[1]Работы!K24,[1]Работы!L24)</f>
        <v>9697.0177177726018</v>
      </c>
    </row>
    <row r="53" spans="1:6" ht="10.5" customHeight="1">
      <c r="A53" s="94">
        <v>3</v>
      </c>
      <c r="B53" s="58" t="s">
        <v>93</v>
      </c>
      <c r="C53" s="54" t="s">
        <v>94</v>
      </c>
      <c r="D53" s="54">
        <v>1</v>
      </c>
      <c r="E53" s="54">
        <v>2</v>
      </c>
      <c r="F53" s="91">
        <f>SUM([1]Работы!G25:L25)</f>
        <v>1399.4899999999998</v>
      </c>
    </row>
    <row r="54" spans="1:6" ht="10.5" customHeight="1">
      <c r="A54" s="90">
        <v>4</v>
      </c>
      <c r="B54" s="58" t="s">
        <v>95</v>
      </c>
      <c r="C54" s="54" t="s">
        <v>96</v>
      </c>
      <c r="D54" s="54">
        <v>0.05</v>
      </c>
      <c r="E54" s="54">
        <v>1</v>
      </c>
      <c r="F54" s="91">
        <f>SUM([1]Работы!G26,[1]Работы!H26,[1]Работы!I26,[1]Работы!K26,[1]Работы!L26)</f>
        <v>1054.3247851189101</v>
      </c>
    </row>
    <row r="55" spans="1:6" ht="10.5" customHeight="1">
      <c r="A55" s="95">
        <v>5</v>
      </c>
      <c r="B55" s="58" t="s">
        <v>97</v>
      </c>
      <c r="C55" s="61" t="s">
        <v>98</v>
      </c>
      <c r="D55" s="54">
        <v>1</v>
      </c>
      <c r="E55" s="54">
        <v>1</v>
      </c>
      <c r="F55" s="96">
        <f>SUM([1]Работы!G27,[1]Работы!H27,[1]Работы!I27,[1]Работы!K27,[1]Работы!L27)</f>
        <v>15039.25</v>
      </c>
    </row>
    <row r="56" spans="1:6" ht="10.5" customHeight="1">
      <c r="A56" s="90">
        <v>6</v>
      </c>
      <c r="B56" s="58" t="s">
        <v>99</v>
      </c>
      <c r="C56" s="54" t="s">
        <v>100</v>
      </c>
      <c r="D56" s="54">
        <v>0.5</v>
      </c>
      <c r="E56" s="54">
        <v>1</v>
      </c>
      <c r="F56" s="96">
        <f>SUM([1]Работы!G28,[1]Работы!H28,[1]Работы!I28,[1]Работы!K28,[1]Работы!L28)</f>
        <v>35020.823219999998</v>
      </c>
    </row>
    <row r="57" spans="1:6" ht="10.5" customHeight="1" thickBot="1">
      <c r="A57" s="97" t="s">
        <v>101</v>
      </c>
      <c r="B57" s="56"/>
      <c r="C57" s="56"/>
      <c r="D57" s="56"/>
      <c r="E57" s="56"/>
      <c r="F57" s="93">
        <f>SUM(F50,F31,F32)</f>
        <v>283714.14226570382</v>
      </c>
    </row>
    <row r="58" spans="1:6" ht="10.5" customHeight="1" thickBot="1">
      <c r="A58" s="64" t="s">
        <v>51</v>
      </c>
      <c r="B58" s="65"/>
      <c r="C58" s="65"/>
      <c r="D58" s="65"/>
      <c r="E58" s="65"/>
      <c r="F58" s="66"/>
    </row>
    <row r="59" spans="1:6" ht="10.5" customHeight="1">
      <c r="A59" s="67" t="s">
        <v>3</v>
      </c>
      <c r="B59" s="68" t="s">
        <v>52</v>
      </c>
      <c r="C59" s="69" t="s">
        <v>53</v>
      </c>
      <c r="D59" s="70">
        <v>475</v>
      </c>
      <c r="E59" s="71"/>
      <c r="F59" s="72"/>
    </row>
    <row r="60" spans="1:6" ht="10.5" customHeight="1">
      <c r="A60" s="73" t="s">
        <v>6</v>
      </c>
      <c r="B60" s="74" t="s">
        <v>54</v>
      </c>
      <c r="C60" s="75" t="s">
        <v>53</v>
      </c>
      <c r="D60" s="76">
        <v>3</v>
      </c>
      <c r="E60" s="77"/>
      <c r="F60" s="78"/>
    </row>
    <row r="61" spans="1:6" ht="21" customHeight="1" thickBot="1">
      <c r="A61" s="79" t="s">
        <v>8</v>
      </c>
      <c r="B61" s="80" t="s">
        <v>55</v>
      </c>
      <c r="C61" s="81" t="s">
        <v>10</v>
      </c>
      <c r="D61" s="82">
        <v>8217.4699999999993</v>
      </c>
      <c r="E61" s="83"/>
      <c r="F61" s="84"/>
    </row>
    <row r="62" spans="1:6" ht="5.25" customHeight="1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3" t="s">
        <v>20</v>
      </c>
      <c r="E63" s="3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8:F58"/>
    <mergeCell ref="D59:F59"/>
    <mergeCell ref="D60:F60"/>
    <mergeCell ref="D61:F61"/>
    <mergeCell ref="D63:E63"/>
  </mergeCells>
  <pageMargins left="0.39370078740157483" right="0.39370078740157483" top="0.27559055118110237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Ленина 15А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2019-03-29T05:57:38Z</dcterms:modified>
</cp:coreProperties>
</file>