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енина 3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3"/>
  <c r="F31"/>
  <c r="F33"/>
  <c r="F32" s="1"/>
  <c r="F54" s="1"/>
  <c r="F34"/>
  <c r="F35"/>
  <c r="F36"/>
  <c r="F37"/>
  <c r="F38"/>
  <c r="F39"/>
  <c r="F40"/>
  <c r="F41"/>
  <c r="F42"/>
  <c r="F43"/>
  <c r="F44"/>
  <c r="F45"/>
  <c r="F46"/>
  <c r="F50"/>
  <c r="F51"/>
  <c r="F49" s="1"/>
  <c r="F52"/>
  <c r="F53"/>
  <c r="D23"/>
</calcChain>
</file>

<file path=xl/sharedStrings.xml><?xml version="1.0" encoding="utf-8"?>
<sst xmlns="http://schemas.openxmlformats.org/spreadsheetml/2006/main" count="131" uniqueCount="100">
  <si>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</si>
  <si>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</si>
  <si>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</si>
  <si>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</si>
  <si>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</si>
  <si>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</si>
  <si>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</si>
  <si>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</si>
  <si>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</si>
  <si>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</si>
  <si>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</si>
  <si>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</si>
  <si>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</si>
  <si>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</si>
  <si>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</si>
  <si>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</si>
  <si>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</si>
  <si>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</si>
  <si>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</si>
  <si>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</si>
  <si>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</si>
  <si>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</si>
  <si>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</si>
  <si>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</si>
  <si>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</si>
  <si>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</si>
  <si>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</si>
  <si>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</si>
  <si>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</si>
  <si>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</si>
  <si>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</si>
  <si>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</si>
  <si>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</si>
  <si>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</si>
  <si>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</si>
  <si>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</si>
  <si>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</si>
  <si>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</si>
  <si>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</si>
  <si>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</si>
  <si>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</si>
  <si>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</si>
  <si>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</si>
  <si>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</si>
  <si>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Ленина д. 3</t>
  </si>
  <si>
    <t>01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</si>
  <si>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</si>
  <si>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</si>
  <si>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</si>
  <si>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</si>
  <si>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</si>
  <si>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</si>
  <si>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</si>
  <si>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</si>
  <si>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</si>
  <si>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</si>
  <si>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</si>
  <si>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</si>
  <si>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</si>
  <si>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</si>
  <si>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</si>
  <si>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</si>
  <si>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</si>
  <si>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</si>
  <si>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</si>
  <si>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</si>
  <si>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</si>
  <si>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</si>
  <si>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</si>
  <si>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</si>
  <si>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</si>
  <si>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</si>
  <si>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</si>
  <si>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</si>
  <si>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</si>
  <si>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</si>
  <si>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</si>
  <si>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</si>
  <si>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</si>
  <si>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</si>
  <si>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</si>
  <si>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</si>
  <si>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</si>
  <si>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</si>
  <si>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</si>
  <si>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</si>
  <si>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Замена ламп</t>
  </si>
  <si>
    <t>100 шт.</t>
  </si>
  <si>
    <t>Устранение неисправности трубопровода СО,ГВС,ХВС</t>
  </si>
  <si>
    <t>100 м трубопроводов</t>
  </si>
  <si>
    <t>Смена стекол на штапиках без замазки</t>
  </si>
  <si>
    <t>100 м фальца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</si>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</sst>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left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1;&#1077;&#1085;&#1080;&#1085;&#1072;%2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627.5</v>
          </cell>
          <cell r="F3">
            <v>12</v>
          </cell>
        </row>
        <row r="5">
          <cell r="E5">
            <v>627.5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67.161603600000007</v>
          </cell>
          <cell r="H9">
            <v>0</v>
          </cell>
          <cell r="I9">
            <v>0</v>
          </cell>
          <cell r="K9">
            <v>82.479822149087994</v>
          </cell>
          <cell r="L9">
            <v>7.8659670136319999</v>
          </cell>
        </row>
        <row r="10">
          <cell r="G10">
            <v>535.57073639999999</v>
          </cell>
          <cell r="H10">
            <v>0</v>
          </cell>
          <cell r="I10">
            <v>0</v>
          </cell>
          <cell r="K10">
            <v>657.72370995811195</v>
          </cell>
          <cell r="L10">
            <v>62.726044647168003</v>
          </cell>
        </row>
        <row r="11">
          <cell r="G11">
            <v>776.86127999999997</v>
          </cell>
          <cell r="H11">
            <v>0</v>
          </cell>
          <cell r="I11">
            <v>0</v>
          </cell>
          <cell r="K11">
            <v>954.04780074240011</v>
          </cell>
          <cell r="L11">
            <v>90.985993113600003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1084.918212</v>
          </cell>
          <cell r="H14">
            <v>0</v>
          </cell>
          <cell r="I14">
            <v>0</v>
          </cell>
          <cell r="K14">
            <v>1332.3663577929601</v>
          </cell>
          <cell r="L14">
            <v>127.06562098943999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E16">
            <v>627.5</v>
          </cell>
        </row>
        <row r="17">
          <cell r="E17">
            <v>627.5</v>
          </cell>
          <cell r="F17">
            <v>365</v>
          </cell>
        </row>
        <row r="18">
          <cell r="E18">
            <v>627.5</v>
          </cell>
        </row>
        <row r="22">
          <cell r="G22">
            <v>861.0462</v>
          </cell>
          <cell r="H22">
            <v>811.03069473300002</v>
          </cell>
          <cell r="I22">
            <v>0</v>
          </cell>
          <cell r="K22">
            <v>1057.433617296</v>
          </cell>
          <cell r="L22">
            <v>149.50757262797998</v>
          </cell>
        </row>
        <row r="23">
          <cell r="G23">
            <v>155.89898280000003</v>
          </cell>
          <cell r="H23">
            <v>62.017200000000003</v>
          </cell>
          <cell r="I23">
            <v>0</v>
          </cell>
          <cell r="K23">
            <v>191.45642279702403</v>
          </cell>
          <cell r="L23">
            <v>21.979920865536002</v>
          </cell>
        </row>
        <row r="24">
          <cell r="G24">
            <v>512.87985000000003</v>
          </cell>
          <cell r="H24">
            <v>1152.3100049275001</v>
          </cell>
          <cell r="I24">
            <v>0</v>
          </cell>
          <cell r="K24">
            <v>629.85748618800005</v>
          </cell>
          <cell r="L24">
            <v>129.20708832764998</v>
          </cell>
        </row>
        <row r="25">
          <cell r="G25">
            <v>15.7973085</v>
          </cell>
          <cell r="H25">
            <v>64.513802469520002</v>
          </cell>
          <cell r="I25">
            <v>0</v>
          </cell>
          <cell r="K25">
            <v>19.400358622679999</v>
          </cell>
          <cell r="L25">
            <v>5.7210089196910001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topLeftCell="A34" workbookViewId="0">
      <selection activeCell="B45" sqref="B45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85546875" customWidth="1"/>
    <col min="5" max="5" width="11.7109375" customWidth="1"/>
    <col min="6" max="6" width="13" customWidth="1"/>
    <col min="8" max="8" width="9.5703125" bestFit="1" customWidth="1"/>
  </cols>
  <sheetData>
    <row r="1" spans="1:8">
      <c r="A1" s="4" t="s">
        <v>20</v>
      </c>
      <c r="B1" s="4"/>
      <c r="C1" s="4"/>
      <c r="D1" s="4"/>
      <c r="E1" s="4"/>
      <c r="F1" s="4"/>
    </row>
    <row r="2" spans="1:8">
      <c r="A2" s="4" t="s">
        <v>44</v>
      </c>
      <c r="B2" s="4"/>
      <c r="C2" s="4"/>
      <c r="D2" s="4"/>
      <c r="E2" s="4"/>
      <c r="F2" s="4"/>
    </row>
    <row r="3" spans="1:8" ht="6" customHeight="1" thickBot="1"/>
    <row r="4" spans="1:8" ht="13.5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45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3.5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39</v>
      </c>
      <c r="B9" s="11" t="s">
        <v>48</v>
      </c>
      <c r="C9" s="12" t="s">
        <v>10</v>
      </c>
      <c r="D9" s="22">
        <v>42543.22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42543.22</v>
      </c>
      <c r="E11" s="23"/>
      <c r="F11" s="24"/>
    </row>
    <row r="12" spans="1:8" ht="21" customHeight="1" thickBot="1">
      <c r="A12" s="25" t="s">
        <v>40</v>
      </c>
      <c r="B12" s="26" t="s">
        <v>25</v>
      </c>
      <c r="C12" s="27" t="s">
        <v>10</v>
      </c>
      <c r="D12" s="22">
        <v>124923.9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D12*F32/D28</f>
        <v>102983.00430190154</v>
      </c>
      <c r="E13" s="23"/>
      <c r="F13" s="24"/>
      <c r="H13" s="2"/>
    </row>
    <row r="14" spans="1:8" ht="10.5" customHeight="1" thickBot="1">
      <c r="A14" s="25"/>
      <c r="B14" s="26" t="s">
        <v>27</v>
      </c>
      <c r="C14" s="27" t="s">
        <v>10</v>
      </c>
      <c r="D14" s="22">
        <v>5718.82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F31*D12/D28</f>
        <v>16222.080918308331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109243.78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109243.78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109243.78</v>
      </c>
      <c r="E22" s="35"/>
      <c r="F22" s="36"/>
    </row>
    <row r="23" spans="1:7" ht="21" customHeight="1" thickBot="1">
      <c r="A23" s="10" t="s">
        <v>41</v>
      </c>
      <c r="B23" s="11" t="s">
        <v>54</v>
      </c>
      <c r="C23" s="12" t="s">
        <v>10</v>
      </c>
      <c r="D23" s="22">
        <f>D9+D12-D16</f>
        <v>58223.34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58223.34</v>
      </c>
      <c r="E25" s="23"/>
      <c r="F25" s="24"/>
    </row>
    <row r="26" spans="1:7" ht="13.5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43</v>
      </c>
      <c r="B28" s="44" t="s">
        <v>18</v>
      </c>
      <c r="C28" s="45" t="s">
        <v>10</v>
      </c>
      <c r="D28" s="46">
        <v>127572.37112930208</v>
      </c>
      <c r="E28" s="47"/>
      <c r="F28" s="48"/>
    </row>
    <row r="29" spans="1:7" ht="13.5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3.5" customHeight="1">
      <c r="A30" s="49" t="s">
        <v>33</v>
      </c>
      <c r="B30" s="50" t="s">
        <v>34</v>
      </c>
      <c r="C30" s="50" t="s">
        <v>35</v>
      </c>
      <c r="D30" s="51" t="s">
        <v>98</v>
      </c>
      <c r="E30" s="51" t="s">
        <v>99</v>
      </c>
      <c r="F30" s="52" t="s">
        <v>36</v>
      </c>
    </row>
    <row r="31" spans="1:7" ht="10.5" customHeight="1">
      <c r="A31" s="88" t="s">
        <v>55</v>
      </c>
      <c r="B31" s="53" t="s">
        <v>56</v>
      </c>
      <c r="C31" s="54" t="s">
        <v>93</v>
      </c>
      <c r="D31" s="55">
        <v>627.5</v>
      </c>
      <c r="E31" s="55">
        <v>12</v>
      </c>
      <c r="F31" s="89">
        <f>PRODUCT([1]Работы!E3:F3,2.2)</f>
        <v>16566</v>
      </c>
    </row>
    <row r="32" spans="1:7" ht="10.5" customHeight="1">
      <c r="A32" s="88" t="s">
        <v>57</v>
      </c>
      <c r="B32" s="56" t="s">
        <v>58</v>
      </c>
      <c r="C32" s="57"/>
      <c r="D32" s="57"/>
      <c r="E32" s="57"/>
      <c r="F32" s="90">
        <f>SUM(F33:F48)</f>
        <v>105166.31361022749</v>
      </c>
    </row>
    <row r="33" spans="1:6" ht="10.5" customHeight="1">
      <c r="A33" s="91">
        <v>1</v>
      </c>
      <c r="B33" s="58" t="s">
        <v>59</v>
      </c>
      <c r="C33" s="54" t="s">
        <v>94</v>
      </c>
      <c r="D33" s="55">
        <v>627.5</v>
      </c>
      <c r="E33" s="55">
        <v>12</v>
      </c>
      <c r="F33" s="92">
        <f>PRODUCT([1]Работы!E5:F5,2.79)</f>
        <v>21008.7</v>
      </c>
    </row>
    <row r="34" spans="1:6" ht="10.5" customHeight="1">
      <c r="A34" s="93">
        <v>2</v>
      </c>
      <c r="B34" s="59" t="s">
        <v>60</v>
      </c>
      <c r="C34" s="55" t="s">
        <v>61</v>
      </c>
      <c r="D34" s="55">
        <v>10</v>
      </c>
      <c r="E34" s="55">
        <v>1</v>
      </c>
      <c r="F34" s="94">
        <f>SUM([1]Работы!G6,[1]Работы!H6,[1]Работы!I6,[1]Работы!K6,[1]Работы!L6)</f>
        <v>3209.922553156</v>
      </c>
    </row>
    <row r="35" spans="1:6" ht="10.5" customHeight="1">
      <c r="A35" s="91">
        <v>3</v>
      </c>
      <c r="B35" s="59" t="s">
        <v>62</v>
      </c>
      <c r="C35" s="55" t="s">
        <v>63</v>
      </c>
      <c r="D35" s="55">
        <v>0.04</v>
      </c>
      <c r="E35" s="55">
        <v>1</v>
      </c>
      <c r="F35" s="94">
        <f>SUM([1]Работы!G7,[1]Работы!H7,[1]Работы!I7,[1]Работы!K7,[1]Работы!L7)</f>
        <v>5936.2987621050734</v>
      </c>
    </row>
    <row r="36" spans="1:6" ht="10.5" customHeight="1">
      <c r="A36" s="91">
        <v>4</v>
      </c>
      <c r="B36" s="59" t="s">
        <v>64</v>
      </c>
      <c r="C36" s="55" t="s">
        <v>65</v>
      </c>
      <c r="D36" s="55">
        <v>1</v>
      </c>
      <c r="E36" s="55">
        <v>1</v>
      </c>
      <c r="F36" s="94">
        <f>SUM([1]Работы!G8,[1]Работы!H8,[1]Работы!I8,[1]Работы!K8,[1]Работы!L8)</f>
        <v>1346.2170321600001</v>
      </c>
    </row>
    <row r="37" spans="1:6" ht="21" customHeight="1">
      <c r="A37" s="93">
        <v>5</v>
      </c>
      <c r="B37" s="59" t="s">
        <v>66</v>
      </c>
      <c r="C37" s="55" t="s">
        <v>67</v>
      </c>
      <c r="D37" s="60">
        <v>0.6</v>
      </c>
      <c r="E37" s="55">
        <v>2</v>
      </c>
      <c r="F37" s="94">
        <f>SUM([1]Работы!G9,[1]Работы!H9,[1]Работы!I9,[1]Работы!K9,[1]Работы!L9)</f>
        <v>157.50739276272</v>
      </c>
    </row>
    <row r="38" spans="1:6" ht="21" customHeight="1">
      <c r="A38" s="91">
        <v>6</v>
      </c>
      <c r="B38" s="59" t="s">
        <v>68</v>
      </c>
      <c r="C38" s="55" t="s">
        <v>67</v>
      </c>
      <c r="D38" s="60">
        <v>0.6</v>
      </c>
      <c r="E38" s="55">
        <v>2</v>
      </c>
      <c r="F38" s="94">
        <f>SUM([1]Работы!G10,[1]Работы!H10,[1]Работы!I10,[1]Работы!K10,[1]Работы!L10)</f>
        <v>1256.0204910052801</v>
      </c>
    </row>
    <row r="39" spans="1:6" ht="21" customHeight="1">
      <c r="A39" s="91">
        <v>7</v>
      </c>
      <c r="B39" s="59" t="s">
        <v>69</v>
      </c>
      <c r="C39" s="55" t="s">
        <v>67</v>
      </c>
      <c r="D39" s="60">
        <v>0.6</v>
      </c>
      <c r="E39" s="55">
        <v>2</v>
      </c>
      <c r="F39" s="94">
        <f>SUM([1]Работы!G11,[1]Работы!H11,[1]Работы!I11,[1]Работы!K11,[1]Работы!L11)</f>
        <v>1821.895073856</v>
      </c>
    </row>
    <row r="40" spans="1:6" ht="10.5" customHeight="1">
      <c r="A40" s="93">
        <v>8</v>
      </c>
      <c r="B40" s="59" t="s">
        <v>70</v>
      </c>
      <c r="C40" s="55" t="s">
        <v>71</v>
      </c>
      <c r="D40" s="55">
        <v>0.2</v>
      </c>
      <c r="E40" s="55">
        <v>2</v>
      </c>
      <c r="F40" s="94">
        <f>SUM([1]Работы!G12,[1]Работы!H12,[1]Работы!I12,[1]Работы!K12,[1]Работы!L12)</f>
        <v>1135.2268928000001</v>
      </c>
    </row>
    <row r="41" spans="1:6" ht="21" customHeight="1">
      <c r="A41" s="91">
        <v>9</v>
      </c>
      <c r="B41" s="59" t="s">
        <v>72</v>
      </c>
      <c r="C41" s="55" t="s">
        <v>73</v>
      </c>
      <c r="D41" s="55">
        <v>0.6</v>
      </c>
      <c r="E41" s="55">
        <v>2</v>
      </c>
      <c r="F41" s="94">
        <f>SUM([1]Работы!G13,[1]Работы!H13,[1]Работы!I13,[1]Работы!K13,[1]Работы!L13)</f>
        <v>1696.2334605215999</v>
      </c>
    </row>
    <row r="42" spans="1:6" ht="21" customHeight="1">
      <c r="A42" s="91">
        <v>10</v>
      </c>
      <c r="B42" s="59" t="s">
        <v>74</v>
      </c>
      <c r="C42" s="55" t="s">
        <v>73</v>
      </c>
      <c r="D42" s="55">
        <v>0.6</v>
      </c>
      <c r="E42" s="55">
        <v>3</v>
      </c>
      <c r="F42" s="94">
        <f>SUM([1]Работы!G14,[1]Работы!H14,[1]Работы!I14,[1]Работы!K14,[1]Работы!L14)</f>
        <v>2544.3501907824002</v>
      </c>
    </row>
    <row r="43" spans="1:6" ht="21" customHeight="1">
      <c r="A43" s="93">
        <v>11</v>
      </c>
      <c r="B43" s="59" t="s">
        <v>75</v>
      </c>
      <c r="C43" s="55" t="s">
        <v>76</v>
      </c>
      <c r="D43" s="55">
        <v>0.04</v>
      </c>
      <c r="E43" s="55">
        <v>2</v>
      </c>
      <c r="F43" s="94">
        <f>SUM([1]Работы!G15,[1]Работы!H15,[1]Работы!I15,[1]Работы!K15,[1]Работы!L15)</f>
        <v>273.28426107840005</v>
      </c>
    </row>
    <row r="44" spans="1:6" ht="10.5" customHeight="1">
      <c r="A44" s="91">
        <v>12</v>
      </c>
      <c r="B44" s="59" t="s">
        <v>77</v>
      </c>
      <c r="C44" s="54" t="s">
        <v>95</v>
      </c>
      <c r="D44" s="55">
        <v>627.5</v>
      </c>
      <c r="E44" s="55">
        <v>247</v>
      </c>
      <c r="F44" s="94">
        <f>3.15*[1]Работы!E16*12</f>
        <v>23719.5</v>
      </c>
    </row>
    <row r="45" spans="1:6" ht="10.5" customHeight="1">
      <c r="A45" s="91">
        <v>13</v>
      </c>
      <c r="B45" s="59" t="s">
        <v>78</v>
      </c>
      <c r="C45" s="54" t="s">
        <v>96</v>
      </c>
      <c r="D45" s="55">
        <v>627.5</v>
      </c>
      <c r="E45" s="55">
        <v>365</v>
      </c>
      <c r="F45" s="94">
        <f>1.95*[1]Работы!E17/30*[1]Работы!F17</f>
        <v>14887.4375</v>
      </c>
    </row>
    <row r="46" spans="1:6" ht="10.5" customHeight="1">
      <c r="A46" s="93">
        <v>14</v>
      </c>
      <c r="B46" s="61" t="s">
        <v>79</v>
      </c>
      <c r="C46" s="54" t="s">
        <v>97</v>
      </c>
      <c r="D46" s="55">
        <v>627.5</v>
      </c>
      <c r="E46" s="62">
        <v>48</v>
      </c>
      <c r="F46" s="94">
        <f>PRODUCT([1]Работы!E18,1.64,12)</f>
        <v>12349.199999999999</v>
      </c>
    </row>
    <row r="47" spans="1:6" ht="10.5" customHeight="1">
      <c r="A47" s="91">
        <v>15</v>
      </c>
      <c r="B47" s="63" t="s">
        <v>80</v>
      </c>
      <c r="C47" s="64"/>
      <c r="D47" s="55">
        <v>627.5</v>
      </c>
      <c r="E47" s="64"/>
      <c r="F47" s="95">
        <v>9003</v>
      </c>
    </row>
    <row r="48" spans="1:6" ht="10.5" customHeight="1">
      <c r="A48" s="91">
        <v>16</v>
      </c>
      <c r="B48" s="61" t="s">
        <v>81</v>
      </c>
      <c r="C48" s="62"/>
      <c r="D48" s="62"/>
      <c r="E48" s="62"/>
      <c r="F48" s="94">
        <v>4821.5200000000004</v>
      </c>
    </row>
    <row r="49" spans="1:6" ht="13.5" customHeight="1">
      <c r="A49" s="96" t="s">
        <v>82</v>
      </c>
      <c r="B49" s="65" t="s">
        <v>83</v>
      </c>
      <c r="C49" s="66"/>
      <c r="D49" s="66"/>
      <c r="E49" s="66"/>
      <c r="F49" s="97">
        <f>SUM(F50:F53)</f>
        <v>5840.0575190745813</v>
      </c>
    </row>
    <row r="50" spans="1:6" ht="10.5" customHeight="1">
      <c r="A50" s="98">
        <v>1</v>
      </c>
      <c r="B50" s="59" t="s">
        <v>84</v>
      </c>
      <c r="C50" s="55" t="s">
        <v>85</v>
      </c>
      <c r="D50" s="55">
        <v>5.0000000000000001E-3</v>
      </c>
      <c r="E50" s="55">
        <v>6</v>
      </c>
      <c r="F50" s="94">
        <f>SUM([1]Работы!G22,[1]Работы!H22,[1]Работы!I22,[1]Работы!K22,[1]Работы!L22)</f>
        <v>2879.0180846569801</v>
      </c>
    </row>
    <row r="51" spans="1:6" ht="10.5" customHeight="1">
      <c r="A51" s="93">
        <v>2</v>
      </c>
      <c r="B51" s="59" t="s">
        <v>86</v>
      </c>
      <c r="C51" s="55" t="s">
        <v>87</v>
      </c>
      <c r="D51" s="55">
        <v>0.01</v>
      </c>
      <c r="E51" s="55">
        <v>3</v>
      </c>
      <c r="F51" s="94">
        <f>SUM([1]Работы!G23,[1]Работы!H23,[1]Работы!I23,[1]Работы!K23,[1]Работы!L23)</f>
        <v>431.35252646256004</v>
      </c>
    </row>
    <row r="52" spans="1:6" ht="10.5" customHeight="1">
      <c r="A52" s="98">
        <v>3</v>
      </c>
      <c r="B52" s="59" t="s">
        <v>88</v>
      </c>
      <c r="C52" s="55" t="s">
        <v>89</v>
      </c>
      <c r="D52" s="55">
        <v>0.01</v>
      </c>
      <c r="E52" s="55">
        <v>5</v>
      </c>
      <c r="F52" s="94">
        <f>SUM([1]Работы!G24,[1]Работы!H24,[1]Работы!I24,[1]Работы!K24,[1]Работы!L24)</f>
        <v>2424.2544294431505</v>
      </c>
    </row>
    <row r="53" spans="1:6" ht="10.5" customHeight="1">
      <c r="A53" s="93">
        <v>4</v>
      </c>
      <c r="B53" s="59" t="s">
        <v>90</v>
      </c>
      <c r="C53" s="55" t="s">
        <v>91</v>
      </c>
      <c r="D53" s="55">
        <v>5.0000000000000001E-3</v>
      </c>
      <c r="E53" s="55">
        <v>1</v>
      </c>
      <c r="F53" s="94">
        <f>SUM([1]Работы!G25,[1]Работы!H25,[1]Работы!I25,[1]Работы!K25,[1]Работы!L25)</f>
        <v>105.43247851189101</v>
      </c>
    </row>
    <row r="54" spans="1:6" ht="13.5" customHeight="1" thickBot="1">
      <c r="A54" s="99" t="s">
        <v>92</v>
      </c>
      <c r="B54" s="57"/>
      <c r="C54" s="57"/>
      <c r="D54" s="57"/>
      <c r="E54" s="57"/>
      <c r="F54" s="97">
        <f>SUM(F31,F32,F49)</f>
        <v>127572.37112930208</v>
      </c>
    </row>
    <row r="55" spans="1:6" ht="13.5" customHeight="1" thickBot="1">
      <c r="A55" s="67" t="s">
        <v>49</v>
      </c>
      <c r="B55" s="68"/>
      <c r="C55" s="68"/>
      <c r="D55" s="68"/>
      <c r="E55" s="68"/>
      <c r="F55" s="69"/>
    </row>
    <row r="56" spans="1:6" ht="12.75" customHeight="1">
      <c r="A56" s="70" t="s">
        <v>3</v>
      </c>
      <c r="B56" s="71" t="s">
        <v>50</v>
      </c>
      <c r="C56" s="72" t="s">
        <v>51</v>
      </c>
      <c r="D56" s="73">
        <v>47</v>
      </c>
      <c r="E56" s="74"/>
      <c r="F56" s="75"/>
    </row>
    <row r="57" spans="1:6" ht="12.75" customHeight="1">
      <c r="A57" s="76" t="s">
        <v>6</v>
      </c>
      <c r="B57" s="77" t="s">
        <v>52</v>
      </c>
      <c r="C57" s="78" t="s">
        <v>51</v>
      </c>
      <c r="D57" s="79">
        <v>0</v>
      </c>
      <c r="E57" s="80"/>
      <c r="F57" s="81"/>
    </row>
    <row r="58" spans="1:6" ht="23.25" thickBot="1">
      <c r="A58" s="82" t="s">
        <v>8</v>
      </c>
      <c r="B58" s="83" t="s">
        <v>53</v>
      </c>
      <c r="C58" s="84" t="s">
        <v>10</v>
      </c>
      <c r="D58" s="85">
        <v>24828.86</v>
      </c>
      <c r="E58" s="86"/>
      <c r="F58" s="87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3" t="s">
        <v>20</v>
      </c>
      <c r="E60" s="3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5:F55"/>
    <mergeCell ref="D56:F56"/>
    <mergeCell ref="D57:F57"/>
    <mergeCell ref="D58:F58"/>
    <mergeCell ref="D60:E60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Ленина 3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2019-03-25T04:48:07Z</dcterms:modified>
</cp:coreProperties>
</file>