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Культуры 3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31" i="1"/>
  <c r="D15" s="1"/>
  <c r="F33"/>
  <c r="F34"/>
  <c r="F35"/>
  <c r="F36"/>
  <c r="F37"/>
  <c r="F38"/>
  <c r="F39"/>
  <c r="F40"/>
  <c r="F41"/>
  <c r="F42"/>
  <c r="F43"/>
  <c r="F44"/>
  <c r="F45"/>
  <c r="F49"/>
  <c r="F50"/>
  <c r="F51"/>
  <c r="D23"/>
  <c r="F48" l="1"/>
  <c r="D14" s="1"/>
  <c r="F32"/>
  <c r="F52" s="1"/>
  <c r="D13" l="1"/>
</calcChain>
</file>

<file path=xl/sharedStrings.xml><?xml version="1.0" encoding="utf-8"?>
<sst xmlns="http://schemas.openxmlformats.org/spreadsheetml/2006/main" count="127" uniqueCount="96">
  <si>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</si>
  <si>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</si>
  <si>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</si>
  <si>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</si>
  <si>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</si>
  <si>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</si>
  <si>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</si>
  <si>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</si>
  <si>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</si>
  <si>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</si>
  <si>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</si>
  <si>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</si>
  <si>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</si>
  <si>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</si>
  <si>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</si>
  <si>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</si>
  <si>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</si>
  <si>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</si>
  <si>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</si>
  <si>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</si>
  <si>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</si>
  <si>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</si>
  <si>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</si>
  <si>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</si>
  <si>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</si>
  <si>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</si>
  <si>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</si>
  <si>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</si>
  <si>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</si>
  <si>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</si>
  <si>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</si>
  <si>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</si>
  <si>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</si>
  <si>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</si>
  <si>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</si>
  <si>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</si>
  <si>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</si>
  <si>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</si>
  <si>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</si>
  <si>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</si>
  <si>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</si>
  <si>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</si>
  <si>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</si>
  <si>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</si>
  <si>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Культуры д. 3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</si>
  <si>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</si>
  <si>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</si>
  <si>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</si>
  <si>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</si>
  <si>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</si>
  <si>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</si>
  <si>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</si>
  <si>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</si>
  <si>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Направлено претензий потребителям-должникам</t>
  </si>
  <si>
    <t>01 марта 2019 года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</si>
  <si>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</si>
  <si>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</si>
  <si>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</si>
  <si>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</si>
  <si>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</si>
  <si>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</si>
  <si>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</si>
  <si>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</si>
  <si>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</si>
  <si>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</si>
  <si>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</si>
  <si>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</si>
  <si>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</si>
  <si>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</si>
  <si>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</si>
  <si>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</si>
  <si>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</si>
  <si>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</si>
  <si>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</si>
  <si>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</si>
  <si>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</si>
  <si>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</si>
  <si>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</si>
  <si>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</si>
  <si>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Ослуживание внутридомового газового оборудования</t>
  </si>
  <si>
    <t>Общедомовые нужды (электроэнергия, ХВ, ГВ)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</si>
  <si>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</si>
  <si>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</si>
  <si>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</si>
  <si>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</si>
  <si>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ХВС, ГВС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</si>
  <si>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</si>
  <si>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</si>
  <si>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</si>
  <si>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</si>
  <si>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</si>
  <si>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</si>
  <si>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</si>
  <si>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</si>
  <si>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t>Кол-во ед.из.</t>
  </si>
  <si>
    <t xml:space="preserve">Периодичность 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</si>
</sst>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8" xfId="0" applyFont="1" applyBorder="1" applyAlignment="1">
      <alignment vertical="center" wrapText="1"/>
    </xf>
    <xf numFmtId="0" fontId="5" fillId="0" borderId="18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2" fontId="8" fillId="0" borderId="29" xfId="0" applyNumberFormat="1" applyFont="1" applyFill="1" applyBorder="1" applyAlignment="1" applyProtection="1">
      <alignment horizontal="right" vertical="center" wrapText="1"/>
    </xf>
    <xf numFmtId="4" fontId="8" fillId="0" borderId="29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29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29" xfId="0" applyNumberFormat="1" applyFont="1" applyFill="1" applyBorder="1" applyAlignment="1" applyProtection="1">
      <alignment horizontal="right" vertical="center"/>
    </xf>
    <xf numFmtId="4" fontId="5" fillId="0" borderId="29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29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91;&#1083;&#1100;&#1090;&#1091;&#1088;&#1099;%2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629.5</v>
          </cell>
          <cell r="F3">
            <v>12</v>
          </cell>
        </row>
        <row r="5">
          <cell r="E5">
            <v>629.5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67.161603600000007</v>
          </cell>
          <cell r="H9">
            <v>0</v>
          </cell>
          <cell r="I9">
            <v>0</v>
          </cell>
          <cell r="K9">
            <v>82.479822149087994</v>
          </cell>
          <cell r="L9">
            <v>7.8659670136319999</v>
          </cell>
        </row>
        <row r="10">
          <cell r="G10">
            <v>535.57073639999999</v>
          </cell>
          <cell r="H10">
            <v>0</v>
          </cell>
          <cell r="I10">
            <v>0</v>
          </cell>
          <cell r="K10">
            <v>657.72370995811195</v>
          </cell>
          <cell r="L10">
            <v>62.726044647168003</v>
          </cell>
        </row>
        <row r="11">
          <cell r="G11">
            <v>776.86127999999997</v>
          </cell>
          <cell r="H11">
            <v>0</v>
          </cell>
          <cell r="I11">
            <v>0</v>
          </cell>
          <cell r="K11">
            <v>954.04780074240011</v>
          </cell>
          <cell r="L11">
            <v>90.985993113600003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723.27880800000003</v>
          </cell>
          <cell r="H13">
            <v>0</v>
          </cell>
          <cell r="I13">
            <v>0</v>
          </cell>
          <cell r="K13">
            <v>888.24423852864004</v>
          </cell>
          <cell r="L13">
            <v>84.71041399296</v>
          </cell>
        </row>
        <row r="14">
          <cell r="G14">
            <v>1084.918212</v>
          </cell>
          <cell r="H14">
            <v>0</v>
          </cell>
          <cell r="I14">
            <v>0</v>
          </cell>
          <cell r="K14">
            <v>1332.3663577929601</v>
          </cell>
          <cell r="L14">
            <v>127.06562098943999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E16">
            <v>629.5</v>
          </cell>
        </row>
        <row r="17">
          <cell r="E17">
            <v>629.5</v>
          </cell>
          <cell r="F17">
            <v>365</v>
          </cell>
        </row>
        <row r="22">
          <cell r="G22">
            <v>574.0308</v>
          </cell>
          <cell r="H22">
            <v>540.68712982199997</v>
          </cell>
          <cell r="I22">
            <v>0</v>
          </cell>
          <cell r="K22">
            <v>704.95574486400005</v>
          </cell>
          <cell r="L22">
            <v>99.671715085319988</v>
          </cell>
        </row>
        <row r="23">
          <cell r="G23">
            <v>820.60775999999998</v>
          </cell>
          <cell r="H23">
            <v>1843.6960078840002</v>
          </cell>
          <cell r="I23">
            <v>0</v>
          </cell>
          <cell r="K23">
            <v>1007.7719779008</v>
          </cell>
          <cell r="L23">
            <v>206.73134132423999</v>
          </cell>
        </row>
        <row r="24">
          <cell r="G24">
            <v>103.93265520000001</v>
          </cell>
          <cell r="H24">
            <v>41.344799999999999</v>
          </cell>
          <cell r="I24">
            <v>0</v>
          </cell>
          <cell r="K24">
            <v>127.63761519801602</v>
          </cell>
          <cell r="L24">
            <v>14.653280577024001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9"/>
  <sheetViews>
    <sheetView tabSelected="1" topLeftCell="A2" workbookViewId="0">
      <selection activeCell="H21" sqref="H21"/>
    </sheetView>
  </sheetViews>
  <sheetFormatPr defaultRowHeight="15"/>
  <cols>
    <col min="1" max="1" width="4.28515625" customWidth="1"/>
    <col min="2" max="2" width="44.85546875" customWidth="1"/>
    <col min="3" max="3" width="15.140625" customWidth="1"/>
    <col min="4" max="4" width="10.7109375" customWidth="1"/>
    <col min="5" max="5" width="11.7109375" customWidth="1"/>
    <col min="6" max="6" width="13" customWidth="1"/>
    <col min="7" max="8" width="9.5703125" bestFit="1" customWidth="1"/>
  </cols>
  <sheetData>
    <row r="1" spans="1:8" ht="12" customHeight="1">
      <c r="A1" s="66" t="s">
        <v>20</v>
      </c>
      <c r="B1" s="66"/>
      <c r="C1" s="66"/>
      <c r="D1" s="66"/>
      <c r="E1" s="66"/>
      <c r="F1" s="66"/>
    </row>
    <row r="2" spans="1:8" ht="12" customHeight="1">
      <c r="A2" s="66" t="s">
        <v>44</v>
      </c>
      <c r="B2" s="66"/>
      <c r="C2" s="66"/>
      <c r="D2" s="66"/>
      <c r="E2" s="66"/>
      <c r="F2" s="66"/>
    </row>
    <row r="3" spans="1:8" ht="4.5" customHeight="1" thickBot="1">
      <c r="A3" s="3"/>
      <c r="B3" s="3"/>
      <c r="C3" s="3"/>
      <c r="D3" s="3"/>
      <c r="E3" s="3"/>
      <c r="F3" s="3"/>
    </row>
    <row r="4" spans="1:8" ht="12" customHeight="1" thickBot="1">
      <c r="A4" s="4" t="s">
        <v>0</v>
      </c>
      <c r="B4" s="5" t="s">
        <v>1</v>
      </c>
      <c r="C4" s="5" t="s">
        <v>2</v>
      </c>
      <c r="D4" s="73" t="s">
        <v>22</v>
      </c>
      <c r="E4" s="74"/>
      <c r="F4" s="75"/>
    </row>
    <row r="5" spans="1:8" ht="12" customHeight="1" thickBot="1">
      <c r="A5" s="6" t="s">
        <v>3</v>
      </c>
      <c r="B5" s="7" t="s">
        <v>4</v>
      </c>
      <c r="C5" s="8" t="s">
        <v>5</v>
      </c>
      <c r="D5" s="70" t="s">
        <v>54</v>
      </c>
      <c r="E5" s="71"/>
      <c r="F5" s="72"/>
    </row>
    <row r="6" spans="1:8" ht="12" customHeight="1" thickBot="1">
      <c r="A6" s="9" t="s">
        <v>6</v>
      </c>
      <c r="B6" s="10" t="s">
        <v>7</v>
      </c>
      <c r="C6" s="11" t="s">
        <v>5</v>
      </c>
      <c r="D6" s="70" t="s">
        <v>45</v>
      </c>
      <c r="E6" s="71"/>
      <c r="F6" s="72"/>
    </row>
    <row r="7" spans="1:8" ht="12" customHeight="1" thickBot="1">
      <c r="A7" s="6" t="s">
        <v>8</v>
      </c>
      <c r="B7" s="7" t="s">
        <v>9</v>
      </c>
      <c r="C7" s="8" t="s">
        <v>5</v>
      </c>
      <c r="D7" s="70" t="s">
        <v>46</v>
      </c>
      <c r="E7" s="71"/>
      <c r="F7" s="72"/>
    </row>
    <row r="8" spans="1:8" ht="12" customHeight="1" thickBot="1">
      <c r="A8" s="67" t="s">
        <v>23</v>
      </c>
      <c r="B8" s="68"/>
      <c r="C8" s="68"/>
      <c r="D8" s="68"/>
      <c r="E8" s="68"/>
      <c r="F8" s="69"/>
    </row>
    <row r="9" spans="1:8" ht="24" customHeight="1" thickBot="1">
      <c r="A9" s="6" t="s">
        <v>39</v>
      </c>
      <c r="B9" s="7" t="s">
        <v>47</v>
      </c>
      <c r="C9" s="8" t="s">
        <v>10</v>
      </c>
      <c r="D9" s="76">
        <v>28664.95</v>
      </c>
      <c r="E9" s="77"/>
      <c r="F9" s="78"/>
    </row>
    <row r="10" spans="1:8" ht="12" customHeight="1" thickBot="1">
      <c r="A10" s="9"/>
      <c r="B10" s="10" t="s">
        <v>24</v>
      </c>
      <c r="C10" s="11" t="s">
        <v>10</v>
      </c>
      <c r="D10" s="70">
        <v>0</v>
      </c>
      <c r="E10" s="71"/>
      <c r="F10" s="72"/>
    </row>
    <row r="11" spans="1:8" ht="12" customHeight="1" thickBot="1">
      <c r="A11" s="6"/>
      <c r="B11" s="7" t="s">
        <v>31</v>
      </c>
      <c r="C11" s="8" t="s">
        <v>10</v>
      </c>
      <c r="D11" s="76">
        <v>28664.95</v>
      </c>
      <c r="E11" s="77"/>
      <c r="F11" s="78"/>
    </row>
    <row r="12" spans="1:8" ht="24" customHeight="1" thickBot="1">
      <c r="A12" s="12" t="s">
        <v>40</v>
      </c>
      <c r="B12" s="13" t="s">
        <v>25</v>
      </c>
      <c r="C12" s="14" t="s">
        <v>10</v>
      </c>
      <c r="D12" s="76">
        <v>119445.69</v>
      </c>
      <c r="E12" s="77"/>
      <c r="F12" s="78"/>
    </row>
    <row r="13" spans="1:8" ht="12" customHeight="1" thickBot="1">
      <c r="A13" s="12"/>
      <c r="B13" s="13" t="s">
        <v>26</v>
      </c>
      <c r="C13" s="14" t="s">
        <v>10</v>
      </c>
      <c r="D13" s="76">
        <f>D12*F32/D28</f>
        <v>96518.816432625157</v>
      </c>
      <c r="E13" s="77"/>
      <c r="F13" s="78"/>
      <c r="G13" s="2"/>
    </row>
    <row r="14" spans="1:8" ht="12" customHeight="1" thickBot="1">
      <c r="A14" s="12"/>
      <c r="B14" s="13" t="s">
        <v>27</v>
      </c>
      <c r="C14" s="14" t="s">
        <v>10</v>
      </c>
      <c r="D14" s="76">
        <f>D12*F48/D28</f>
        <v>6145.320266587617</v>
      </c>
      <c r="E14" s="77"/>
      <c r="F14" s="78"/>
      <c r="H14" s="2"/>
    </row>
    <row r="15" spans="1:8" ht="12" customHeight="1" thickBot="1">
      <c r="A15" s="12"/>
      <c r="B15" s="13" t="s">
        <v>28</v>
      </c>
      <c r="C15" s="14" t="s">
        <v>10</v>
      </c>
      <c r="D15" s="76">
        <f>D12*F31/D28</f>
        <v>16781.553300787218</v>
      </c>
      <c r="E15" s="77"/>
      <c r="F15" s="78"/>
    </row>
    <row r="16" spans="1:8" ht="12" customHeight="1" thickBot="1">
      <c r="A16" s="9" t="s">
        <v>11</v>
      </c>
      <c r="B16" s="10" t="s">
        <v>19</v>
      </c>
      <c r="C16" s="11" t="s">
        <v>10</v>
      </c>
      <c r="D16" s="76">
        <v>106720.49</v>
      </c>
      <c r="E16" s="77"/>
      <c r="F16" s="78"/>
    </row>
    <row r="17" spans="1:7" ht="12" customHeight="1" thickBot="1">
      <c r="A17" s="15"/>
      <c r="B17" s="16" t="s">
        <v>29</v>
      </c>
      <c r="C17" s="17" t="s">
        <v>10</v>
      </c>
      <c r="D17" s="76">
        <v>106720.49</v>
      </c>
      <c r="E17" s="77"/>
      <c r="F17" s="78"/>
    </row>
    <row r="18" spans="1:7" ht="12" customHeight="1" thickBot="1">
      <c r="A18" s="9"/>
      <c r="B18" s="18" t="s">
        <v>30</v>
      </c>
      <c r="C18" s="11" t="s">
        <v>10</v>
      </c>
      <c r="D18" s="70">
        <v>0</v>
      </c>
      <c r="E18" s="71"/>
      <c r="F18" s="72"/>
    </row>
    <row r="19" spans="1:7" ht="12" customHeight="1" thickBot="1">
      <c r="A19" s="15"/>
      <c r="B19" s="16" t="s">
        <v>13</v>
      </c>
      <c r="C19" s="17" t="s">
        <v>10</v>
      </c>
      <c r="D19" s="70">
        <v>0</v>
      </c>
      <c r="E19" s="71"/>
      <c r="F19" s="72"/>
    </row>
    <row r="20" spans="1:7" ht="12" customHeight="1" thickBot="1">
      <c r="A20" s="9"/>
      <c r="B20" s="19" t="s">
        <v>14</v>
      </c>
      <c r="C20" s="11" t="s">
        <v>10</v>
      </c>
      <c r="D20" s="70">
        <v>0</v>
      </c>
      <c r="E20" s="71"/>
      <c r="F20" s="72"/>
    </row>
    <row r="21" spans="1:7" ht="12" customHeight="1" thickBot="1">
      <c r="A21" s="6"/>
      <c r="B21" s="20" t="s">
        <v>15</v>
      </c>
      <c r="C21" s="8" t="s">
        <v>10</v>
      </c>
      <c r="D21" s="70">
        <v>0</v>
      </c>
      <c r="E21" s="71"/>
      <c r="F21" s="72"/>
    </row>
    <row r="22" spans="1:7" ht="12" customHeight="1" thickBot="1">
      <c r="A22" s="6" t="s">
        <v>12</v>
      </c>
      <c r="B22" s="7" t="s">
        <v>16</v>
      </c>
      <c r="C22" s="8" t="s">
        <v>10</v>
      </c>
      <c r="D22" s="98">
        <v>106720.49</v>
      </c>
      <c r="E22" s="99"/>
      <c r="F22" s="100"/>
    </row>
    <row r="23" spans="1:7" ht="24" customHeight="1" thickBot="1">
      <c r="A23" s="6" t="s">
        <v>41</v>
      </c>
      <c r="B23" s="7" t="s">
        <v>48</v>
      </c>
      <c r="C23" s="8" t="s">
        <v>10</v>
      </c>
      <c r="D23" s="76">
        <f>D9+D12-D16</f>
        <v>41390.150000000009</v>
      </c>
      <c r="E23" s="77"/>
      <c r="F23" s="78"/>
    </row>
    <row r="24" spans="1:7" ht="12" customHeight="1" thickBot="1">
      <c r="A24" s="6"/>
      <c r="B24" s="7" t="s">
        <v>24</v>
      </c>
      <c r="C24" s="8" t="s">
        <v>10</v>
      </c>
      <c r="D24" s="70">
        <v>0</v>
      </c>
      <c r="E24" s="71"/>
      <c r="F24" s="72"/>
    </row>
    <row r="25" spans="1:7" ht="12" customHeight="1" thickBot="1">
      <c r="A25" s="6"/>
      <c r="B25" s="7" t="s">
        <v>31</v>
      </c>
      <c r="C25" s="8" t="s">
        <v>10</v>
      </c>
      <c r="D25" s="76">
        <v>41390.15</v>
      </c>
      <c r="E25" s="77"/>
      <c r="F25" s="78"/>
    </row>
    <row r="26" spans="1:7" ht="12" customHeight="1" thickBot="1">
      <c r="A26" s="67" t="s">
        <v>21</v>
      </c>
      <c r="B26" s="68"/>
      <c r="C26" s="68"/>
      <c r="D26" s="68"/>
      <c r="E26" s="68"/>
      <c r="F26" s="69"/>
    </row>
    <row r="27" spans="1:7" ht="12" customHeight="1" thickBot="1">
      <c r="A27" s="21" t="s">
        <v>42</v>
      </c>
      <c r="B27" s="22" t="s">
        <v>17</v>
      </c>
      <c r="C27" s="23" t="s">
        <v>5</v>
      </c>
      <c r="D27" s="92" t="s">
        <v>32</v>
      </c>
      <c r="E27" s="93"/>
      <c r="F27" s="94"/>
    </row>
    <row r="28" spans="1:7" ht="12" customHeight="1" thickBot="1">
      <c r="A28" s="24" t="s">
        <v>43</v>
      </c>
      <c r="B28" s="25" t="s">
        <v>18</v>
      </c>
      <c r="C28" s="26" t="s">
        <v>10</v>
      </c>
      <c r="D28" s="95">
        <v>118287.26443808289</v>
      </c>
      <c r="E28" s="96"/>
      <c r="F28" s="97"/>
    </row>
    <row r="29" spans="1:7" ht="12" customHeight="1" thickBot="1">
      <c r="A29" s="67" t="s">
        <v>38</v>
      </c>
      <c r="B29" s="68"/>
      <c r="C29" s="68"/>
      <c r="D29" s="68"/>
      <c r="E29" s="68"/>
      <c r="F29" s="69"/>
      <c r="G29" t="s">
        <v>37</v>
      </c>
    </row>
    <row r="30" spans="1:7" ht="12" customHeight="1">
      <c r="A30" s="27" t="s">
        <v>33</v>
      </c>
      <c r="B30" s="28" t="s">
        <v>34</v>
      </c>
      <c r="C30" s="28" t="s">
        <v>35</v>
      </c>
      <c r="D30" s="29" t="s">
        <v>94</v>
      </c>
      <c r="E30" s="29" t="s">
        <v>95</v>
      </c>
      <c r="F30" s="30" t="s">
        <v>36</v>
      </c>
    </row>
    <row r="31" spans="1:7" ht="12" customHeight="1">
      <c r="A31" s="54" t="s">
        <v>55</v>
      </c>
      <c r="B31" s="31" t="s">
        <v>56</v>
      </c>
      <c r="C31" s="32" t="s">
        <v>90</v>
      </c>
      <c r="D31" s="33">
        <v>629.5</v>
      </c>
      <c r="E31" s="33">
        <v>12</v>
      </c>
      <c r="F31" s="55">
        <f>PRODUCT([1]Работы!E3:F3,2.2)</f>
        <v>16618.800000000003</v>
      </c>
    </row>
    <row r="32" spans="1:7" ht="12" customHeight="1">
      <c r="A32" s="54" t="s">
        <v>57</v>
      </c>
      <c r="B32" s="34" t="s">
        <v>58</v>
      </c>
      <c r="C32" s="35"/>
      <c r="D32" s="35"/>
      <c r="E32" s="35"/>
      <c r="F32" s="56">
        <f>SUM(F33:F47)</f>
        <v>95582.743610227481</v>
      </c>
    </row>
    <row r="33" spans="1:6" ht="12" customHeight="1">
      <c r="A33" s="57">
        <v>1</v>
      </c>
      <c r="B33" s="36" t="s">
        <v>59</v>
      </c>
      <c r="C33" s="32" t="s">
        <v>91</v>
      </c>
      <c r="D33" s="33">
        <v>629.5</v>
      </c>
      <c r="E33" s="33">
        <v>12</v>
      </c>
      <c r="F33" s="58">
        <f>PRODUCT([1]Работы!E5:F5,2.79)</f>
        <v>21075.66</v>
      </c>
    </row>
    <row r="34" spans="1:6" ht="12" customHeight="1">
      <c r="A34" s="59">
        <v>2</v>
      </c>
      <c r="B34" s="37" t="s">
        <v>60</v>
      </c>
      <c r="C34" s="33" t="s">
        <v>61</v>
      </c>
      <c r="D34" s="33">
        <v>10</v>
      </c>
      <c r="E34" s="33">
        <v>1</v>
      </c>
      <c r="F34" s="60">
        <f>SUM([1]Работы!G6,[1]Работы!H6,[1]Работы!I6,[1]Работы!K6,[1]Работы!L6)</f>
        <v>3209.922553156</v>
      </c>
    </row>
    <row r="35" spans="1:6" ht="12" customHeight="1">
      <c r="A35" s="57">
        <v>3</v>
      </c>
      <c r="B35" s="37" t="s">
        <v>62</v>
      </c>
      <c r="C35" s="33" t="s">
        <v>63</v>
      </c>
      <c r="D35" s="33">
        <v>0.04</v>
      </c>
      <c r="E35" s="33">
        <v>1</v>
      </c>
      <c r="F35" s="60">
        <f>SUM([1]Работы!G7,[1]Работы!H7,[1]Работы!I7,[1]Работы!K7,[1]Работы!L7)</f>
        <v>5936.2987621050734</v>
      </c>
    </row>
    <row r="36" spans="1:6" ht="12" customHeight="1">
      <c r="A36" s="57">
        <v>4</v>
      </c>
      <c r="B36" s="37" t="s">
        <v>64</v>
      </c>
      <c r="C36" s="33" t="s">
        <v>65</v>
      </c>
      <c r="D36" s="33">
        <v>1</v>
      </c>
      <c r="E36" s="33">
        <v>1</v>
      </c>
      <c r="F36" s="60">
        <f>SUM([1]Работы!G8,[1]Работы!H8,[1]Работы!I8,[1]Работы!K8,[1]Работы!L8)</f>
        <v>1346.2170321600001</v>
      </c>
    </row>
    <row r="37" spans="1:6" ht="24" customHeight="1">
      <c r="A37" s="59">
        <v>5</v>
      </c>
      <c r="B37" s="37" t="s">
        <v>66</v>
      </c>
      <c r="C37" s="33" t="s">
        <v>67</v>
      </c>
      <c r="D37" s="38">
        <v>0.6</v>
      </c>
      <c r="E37" s="33">
        <v>2</v>
      </c>
      <c r="F37" s="60">
        <f>SUM([1]Работы!G9,[1]Работы!H9,[1]Работы!I9,[1]Работы!K9,[1]Работы!L9)</f>
        <v>157.50739276272</v>
      </c>
    </row>
    <row r="38" spans="1:6" ht="24" customHeight="1">
      <c r="A38" s="57">
        <v>6</v>
      </c>
      <c r="B38" s="37" t="s">
        <v>68</v>
      </c>
      <c r="C38" s="33" t="s">
        <v>67</v>
      </c>
      <c r="D38" s="38">
        <v>0.6</v>
      </c>
      <c r="E38" s="33">
        <v>2</v>
      </c>
      <c r="F38" s="60">
        <f>SUM([1]Работы!G10,[1]Работы!H10,[1]Работы!I10,[1]Работы!K10,[1]Работы!L10)</f>
        <v>1256.0204910052801</v>
      </c>
    </row>
    <row r="39" spans="1:6" ht="24" customHeight="1">
      <c r="A39" s="57">
        <v>7</v>
      </c>
      <c r="B39" s="37" t="s">
        <v>69</v>
      </c>
      <c r="C39" s="33" t="s">
        <v>67</v>
      </c>
      <c r="D39" s="38">
        <v>0.6</v>
      </c>
      <c r="E39" s="33">
        <v>2</v>
      </c>
      <c r="F39" s="60">
        <f>SUM([1]Работы!G11,[1]Работы!H11,[1]Работы!I11,[1]Работы!K11,[1]Работы!L11)</f>
        <v>1821.895073856</v>
      </c>
    </row>
    <row r="40" spans="1:6" ht="12" customHeight="1">
      <c r="A40" s="59">
        <v>8</v>
      </c>
      <c r="B40" s="37" t="s">
        <v>70</v>
      </c>
      <c r="C40" s="33" t="s">
        <v>71</v>
      </c>
      <c r="D40" s="33">
        <v>0.2</v>
      </c>
      <c r="E40" s="33">
        <v>2</v>
      </c>
      <c r="F40" s="60">
        <f>SUM([1]Работы!G12,[1]Работы!H12,[1]Работы!I12,[1]Работы!K12,[1]Работы!L12)</f>
        <v>1135.2268928000001</v>
      </c>
    </row>
    <row r="41" spans="1:6" ht="24" customHeight="1">
      <c r="A41" s="57">
        <v>9</v>
      </c>
      <c r="B41" s="37" t="s">
        <v>72</v>
      </c>
      <c r="C41" s="33" t="s">
        <v>73</v>
      </c>
      <c r="D41" s="33">
        <v>0.6</v>
      </c>
      <c r="E41" s="33">
        <v>2</v>
      </c>
      <c r="F41" s="60">
        <f>SUM([1]Работы!G13,[1]Работы!H13,[1]Работы!I13,[1]Работы!K13,[1]Работы!L13)</f>
        <v>1696.2334605215999</v>
      </c>
    </row>
    <row r="42" spans="1:6" ht="24" customHeight="1">
      <c r="A42" s="57">
        <v>10</v>
      </c>
      <c r="B42" s="37" t="s">
        <v>74</v>
      </c>
      <c r="C42" s="33" t="s">
        <v>73</v>
      </c>
      <c r="D42" s="33">
        <v>0.6</v>
      </c>
      <c r="E42" s="33">
        <v>3</v>
      </c>
      <c r="F42" s="60">
        <f>SUM([1]Работы!G14,[1]Работы!H14,[1]Работы!I14,[1]Работы!K14,[1]Работы!L14)</f>
        <v>2544.3501907824002</v>
      </c>
    </row>
    <row r="43" spans="1:6" ht="24" customHeight="1">
      <c r="A43" s="59">
        <v>11</v>
      </c>
      <c r="B43" s="37" t="s">
        <v>75</v>
      </c>
      <c r="C43" s="33" t="s">
        <v>76</v>
      </c>
      <c r="D43" s="33">
        <v>0.04</v>
      </c>
      <c r="E43" s="33">
        <v>2</v>
      </c>
      <c r="F43" s="60">
        <f>SUM([1]Работы!G15,[1]Работы!H15,[1]Работы!I15,[1]Работы!K15,[1]Работы!L15)</f>
        <v>273.28426107840005</v>
      </c>
    </row>
    <row r="44" spans="1:6" ht="12" customHeight="1">
      <c r="A44" s="57">
        <v>12</v>
      </c>
      <c r="B44" s="37" t="s">
        <v>77</v>
      </c>
      <c r="C44" s="32" t="s">
        <v>92</v>
      </c>
      <c r="D44" s="33">
        <v>629.5</v>
      </c>
      <c r="E44" s="33">
        <v>247</v>
      </c>
      <c r="F44" s="60">
        <f>3.15*[1]Работы!E16*12</f>
        <v>23795.1</v>
      </c>
    </row>
    <row r="45" spans="1:6" ht="12" customHeight="1">
      <c r="A45" s="57">
        <v>13</v>
      </c>
      <c r="B45" s="37" t="s">
        <v>78</v>
      </c>
      <c r="C45" s="32" t="s">
        <v>93</v>
      </c>
      <c r="D45" s="33">
        <v>629.5</v>
      </c>
      <c r="E45" s="33">
        <v>365</v>
      </c>
      <c r="F45" s="60">
        <f>1.95*[1]Работы!E17/30*[1]Работы!F17</f>
        <v>14934.887499999999</v>
      </c>
    </row>
    <row r="46" spans="1:6" ht="12" customHeight="1">
      <c r="A46" s="57">
        <v>14</v>
      </c>
      <c r="B46" s="41" t="s">
        <v>79</v>
      </c>
      <c r="C46" s="42"/>
      <c r="D46" s="33">
        <v>629.5</v>
      </c>
      <c r="E46" s="42"/>
      <c r="F46" s="61">
        <v>7385.61</v>
      </c>
    </row>
    <row r="47" spans="1:6" ht="12" customHeight="1">
      <c r="A47" s="57">
        <v>15</v>
      </c>
      <c r="B47" s="39" t="s">
        <v>80</v>
      </c>
      <c r="C47" s="40"/>
      <c r="D47" s="40"/>
      <c r="E47" s="40"/>
      <c r="F47" s="60">
        <v>9014.5300000000007</v>
      </c>
    </row>
    <row r="48" spans="1:6" ht="12" customHeight="1">
      <c r="A48" s="62" t="s">
        <v>81</v>
      </c>
      <c r="B48" s="43" t="s">
        <v>82</v>
      </c>
      <c r="C48" s="44"/>
      <c r="D48" s="44"/>
      <c r="E48" s="44"/>
      <c r="F48" s="63">
        <f>SUM(F49:F51)</f>
        <v>6085.7208278553999</v>
      </c>
    </row>
    <row r="49" spans="1:6" ht="12" customHeight="1">
      <c r="A49" s="64">
        <v>1</v>
      </c>
      <c r="B49" s="37" t="s">
        <v>83</v>
      </c>
      <c r="C49" s="33" t="s">
        <v>84</v>
      </c>
      <c r="D49" s="33">
        <v>0.01</v>
      </c>
      <c r="E49" s="33">
        <v>2</v>
      </c>
      <c r="F49" s="60">
        <f>SUM([1]Работы!G22,[1]Работы!H22,[1]Работы!I22,[1]Работы!K22,[1]Работы!L22)</f>
        <v>1919.3453897713198</v>
      </c>
    </row>
    <row r="50" spans="1:6" ht="12" customHeight="1">
      <c r="A50" s="59">
        <v>2</v>
      </c>
      <c r="B50" s="37" t="s">
        <v>85</v>
      </c>
      <c r="C50" s="33" t="s">
        <v>86</v>
      </c>
      <c r="D50" s="33">
        <v>0.01</v>
      </c>
      <c r="E50" s="33">
        <v>8</v>
      </c>
      <c r="F50" s="60">
        <f>SUM([1]Работы!G23,[1]Работы!H23,[1]Работы!I23,[1]Работы!K23,[1]Работы!L23)</f>
        <v>3878.8070871090404</v>
      </c>
    </row>
    <row r="51" spans="1:6" ht="12" customHeight="1">
      <c r="A51" s="64">
        <v>3</v>
      </c>
      <c r="B51" s="37" t="s">
        <v>87</v>
      </c>
      <c r="C51" s="33" t="s">
        <v>88</v>
      </c>
      <c r="D51" s="33">
        <v>0.01</v>
      </c>
      <c r="E51" s="33">
        <v>2</v>
      </c>
      <c r="F51" s="60">
        <f>SUM([1]Работы!G24,[1]Работы!H24,[1]Работы!I24,[1]Работы!K24,[1]Работы!L24)</f>
        <v>287.56835097504006</v>
      </c>
    </row>
    <row r="52" spans="1:6" ht="12" customHeight="1" thickBot="1">
      <c r="A52" s="65" t="s">
        <v>89</v>
      </c>
      <c r="B52" s="35"/>
      <c r="C52" s="35"/>
      <c r="D52" s="35"/>
      <c r="E52" s="35"/>
      <c r="F52" s="63">
        <f>SUM(F31,F32,F48)</f>
        <v>118287.26443808289</v>
      </c>
    </row>
    <row r="53" spans="1:6" ht="12" customHeight="1" thickBot="1">
      <c r="A53" s="89" t="s">
        <v>49</v>
      </c>
      <c r="B53" s="90"/>
      <c r="C53" s="90"/>
      <c r="D53" s="90"/>
      <c r="E53" s="90"/>
      <c r="F53" s="91"/>
    </row>
    <row r="54" spans="1:6" ht="12" customHeight="1">
      <c r="A54" s="45" t="s">
        <v>3</v>
      </c>
      <c r="B54" s="46" t="s">
        <v>53</v>
      </c>
      <c r="C54" s="47" t="s">
        <v>50</v>
      </c>
      <c r="D54" s="79">
        <v>58</v>
      </c>
      <c r="E54" s="80"/>
      <c r="F54" s="81"/>
    </row>
    <row r="55" spans="1:6" ht="12" customHeight="1">
      <c r="A55" s="48" t="s">
        <v>6</v>
      </c>
      <c r="B55" s="49" t="s">
        <v>51</v>
      </c>
      <c r="C55" s="50" t="s">
        <v>50</v>
      </c>
      <c r="D55" s="82">
        <v>2</v>
      </c>
      <c r="E55" s="83"/>
      <c r="F55" s="84"/>
    </row>
    <row r="56" spans="1:6" ht="25.5" customHeight="1" thickBot="1">
      <c r="A56" s="51" t="s">
        <v>8</v>
      </c>
      <c r="B56" s="52" t="s">
        <v>52</v>
      </c>
      <c r="C56" s="53" t="s">
        <v>10</v>
      </c>
      <c r="D56" s="85">
        <v>18621.419999999998</v>
      </c>
      <c r="E56" s="86"/>
      <c r="F56" s="87"/>
    </row>
    <row r="57" spans="1:6" ht="4.5" customHeight="1">
      <c r="A57" s="1"/>
      <c r="B57" s="1"/>
      <c r="C57" s="1"/>
      <c r="D57" s="1"/>
      <c r="E57" s="1"/>
      <c r="F57" s="1"/>
    </row>
    <row r="58" spans="1:6" ht="12" customHeight="1">
      <c r="A58" s="1"/>
      <c r="B58" s="1"/>
      <c r="C58" s="1"/>
      <c r="D58" s="88" t="s">
        <v>20</v>
      </c>
      <c r="E58" s="88"/>
      <c r="F58" s="1"/>
    </row>
    <row r="59" spans="1:6" ht="12" customHeight="1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</sheetData>
  <mergeCells count="33">
    <mergeCell ref="D21:F21"/>
    <mergeCell ref="D22:F22"/>
    <mergeCell ref="D23:F23"/>
    <mergeCell ref="D16:F16"/>
    <mergeCell ref="D17:F17"/>
    <mergeCell ref="D18:F18"/>
    <mergeCell ref="D19:F19"/>
    <mergeCell ref="D20:F20"/>
    <mergeCell ref="D54:F54"/>
    <mergeCell ref="D55:F55"/>
    <mergeCell ref="D56:F56"/>
    <mergeCell ref="D58:E58"/>
    <mergeCell ref="D25:F25"/>
    <mergeCell ref="A53:F53"/>
    <mergeCell ref="D27:F27"/>
    <mergeCell ref="D28:F28"/>
    <mergeCell ref="A29:F29"/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24:F24"/>
    <mergeCell ref="D13:F13"/>
    <mergeCell ref="D14:F14"/>
    <mergeCell ref="D15:F15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Культуры 3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2019-03-22T10:10:05Z</dcterms:modified>
</cp:coreProperties>
</file>