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зина 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52"/>
  <c r="F51" s="1"/>
  <c r="F53"/>
  <c r="F54"/>
  <c r="F55"/>
  <c r="F56"/>
  <c r="D23"/>
</calcChain>
</file>

<file path=xl/sharedStrings.xml><?xml version="1.0" encoding="utf-8"?>
<sst xmlns="http://schemas.openxmlformats.org/spreadsheetml/2006/main" count="137" uniqueCount="105">
  <si>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</si>
  <si>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</si>
  <si>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</si>
  <si>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</si>
  <si>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</si>
  <si>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</si>
  <si>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</si>
  <si>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</si>
  <si>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</si>
  <si>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</si>
  <si>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</si>
  <si>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</si>
  <si>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</si>
  <si>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</si>
  <si>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</si>
  <si>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</si>
  <si>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</si>
  <si>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</si>
  <si>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</si>
  <si>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</si>
  <si>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</si>
  <si>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</si>
  <si>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</si>
  <si>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</si>
  <si>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</si>
  <si>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</si>
  <si>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</si>
  <si>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</si>
  <si>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</si>
  <si>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</si>
  <si>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</si>
  <si>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</si>
  <si>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</si>
  <si>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</si>
  <si>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</si>
  <si>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</si>
  <si>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</si>
  <si>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</si>
  <si>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</si>
  <si>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</si>
  <si>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</si>
  <si>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</si>
  <si>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</si>
  <si>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</si>
  <si>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Азина д. 5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</si>
  <si>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</si>
  <si>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</si>
  <si>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</si>
  <si>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</si>
  <si>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</si>
  <si>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</si>
  <si>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</si>
  <si>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</si>
  <si>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</si>
  <si>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14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</si>
  <si>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</si>
  <si>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</si>
  <si>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</si>
  <si>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</si>
  <si>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</si>
  <si>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</si>
  <si>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</si>
  <si>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</si>
  <si>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</si>
  <si>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</si>
  <si>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</si>
  <si>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</si>
  <si>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</si>
  <si>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</si>
  <si>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</si>
  <si>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</si>
  <si>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</si>
  <si>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выпуска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</si>
  <si>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</si>
  <si>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</si>
  <si>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</si>
  <si>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</si>
  <si>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</si>
  <si>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</si>
  <si>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</si>
  <si>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</si>
  <si>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</si>
  <si>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</si>
  <si>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</si>
  <si>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</si>
  <si>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</si>
  <si>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</si>
  <si>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</si>
  <si>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</si>
  <si>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</si>
  <si>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</si>
  <si>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</si>
  <si>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Замена ламп</t>
  </si>
  <si>
    <t>100 шт.</t>
  </si>
  <si>
    <t>Ремонт козырька входных дверей</t>
  </si>
  <si>
    <t>1 шт.</t>
  </si>
  <si>
    <t>Ремонт дверного полотна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</si>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</sst>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left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9" fillId="0" borderId="30" xfId="0" applyFont="1" applyFill="1" applyBorder="1" applyAlignment="1" applyProtection="1">
      <alignment horizontal="center" vertical="center"/>
    </xf>
    <xf numFmtId="0" fontId="7" fillId="0" borderId="31" xfId="0" applyFont="1" applyFill="1" applyBorder="1" applyAlignment="1" applyProtection="1">
      <alignment vertical="center"/>
    </xf>
    <xf numFmtId="0" fontId="7" fillId="0" borderId="18" xfId="0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4" fontId="10" fillId="0" borderId="18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9;&#1080;&#1085;&#1072;%2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1563.9</v>
          </cell>
          <cell r="F3">
            <v>12</v>
          </cell>
        </row>
        <row r="5">
          <cell r="E5">
            <v>1563.9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434.82833100000005</v>
          </cell>
          <cell r="H8">
            <v>44.929893850000006</v>
          </cell>
          <cell r="I8">
            <v>0</v>
          </cell>
          <cell r="K8">
            <v>178.00132557816002</v>
          </cell>
          <cell r="L8">
            <v>19.671491673240002</v>
          </cell>
        </row>
        <row r="9">
          <cell r="G9">
            <v>55.968003000000003</v>
          </cell>
          <cell r="H9">
            <v>0</v>
          </cell>
          <cell r="I9">
            <v>0</v>
          </cell>
          <cell r="K9">
            <v>68.733185124239995</v>
          </cell>
          <cell r="L9">
            <v>6.5549725113599999</v>
          </cell>
        </row>
        <row r="10">
          <cell r="G10">
            <v>446.30894699999999</v>
          </cell>
          <cell r="H10">
            <v>0</v>
          </cell>
          <cell r="I10">
            <v>0</v>
          </cell>
          <cell r="K10">
            <v>548.10309163175998</v>
          </cell>
          <cell r="L10">
            <v>52.271703872640003</v>
          </cell>
        </row>
        <row r="11">
          <cell r="G11">
            <v>647.38440000000003</v>
          </cell>
          <cell r="H11">
            <v>0</v>
          </cell>
          <cell r="I11">
            <v>0</v>
          </cell>
          <cell r="K11">
            <v>795.03983395200009</v>
          </cell>
          <cell r="L11">
            <v>75.821660928</v>
          </cell>
        </row>
        <row r="12">
          <cell r="G12">
            <v>726.096</v>
          </cell>
          <cell r="H12">
            <v>0</v>
          </cell>
          <cell r="I12">
            <v>0</v>
          </cell>
          <cell r="K12">
            <v>891.70397567999999</v>
          </cell>
          <cell r="L12">
            <v>85.04036352</v>
          </cell>
        </row>
        <row r="13">
          <cell r="G13">
            <v>508.26123000000001</v>
          </cell>
          <cell r="H13">
            <v>58.88440585</v>
          </cell>
          <cell r="I13">
            <v>0</v>
          </cell>
          <cell r="K13">
            <v>624.18545133840007</v>
          </cell>
          <cell r="L13">
            <v>63.0606196086</v>
          </cell>
        </row>
        <row r="14">
          <cell r="G14">
            <v>602.73234000000002</v>
          </cell>
          <cell r="H14">
            <v>0</v>
          </cell>
          <cell r="I14">
            <v>0</v>
          </cell>
          <cell r="K14">
            <v>740.20353210719998</v>
          </cell>
          <cell r="L14">
            <v>70.592011660799997</v>
          </cell>
        </row>
        <row r="15">
          <cell r="G15">
            <v>904.09851000000003</v>
          </cell>
          <cell r="H15">
            <v>0</v>
          </cell>
          <cell r="I15">
            <v>0</v>
          </cell>
          <cell r="K15">
            <v>1110.3052981608</v>
          </cell>
          <cell r="L15">
            <v>105.8880174912</v>
          </cell>
        </row>
        <row r="16">
          <cell r="G16">
            <v>582.64596000000006</v>
          </cell>
          <cell r="H16">
            <v>0</v>
          </cell>
          <cell r="I16">
            <v>0</v>
          </cell>
          <cell r="K16">
            <v>715.53585055680003</v>
          </cell>
          <cell r="L16">
            <v>68.239494835200006</v>
          </cell>
        </row>
        <row r="17">
          <cell r="G17">
            <v>647.38440000000003</v>
          </cell>
          <cell r="H17">
            <v>0</v>
          </cell>
          <cell r="I17">
            <v>0</v>
          </cell>
          <cell r="K17">
            <v>795.03983395200009</v>
          </cell>
          <cell r="L17">
            <v>75.821660928</v>
          </cell>
        </row>
        <row r="18">
          <cell r="E18">
            <v>1563.9</v>
          </cell>
        </row>
        <row r="19">
          <cell r="E19">
            <v>1563.9</v>
          </cell>
          <cell r="F19">
            <v>365</v>
          </cell>
        </row>
        <row r="20">
          <cell r="E20">
            <v>1563.9</v>
          </cell>
        </row>
        <row r="24">
          <cell r="G24">
            <v>1148.0616</v>
          </cell>
          <cell r="H24">
            <v>1081.3742596439999</v>
          </cell>
          <cell r="I24">
            <v>0</v>
          </cell>
          <cell r="K24">
            <v>1409.9114897280001</v>
          </cell>
          <cell r="L24">
            <v>199.34343017063998</v>
          </cell>
        </row>
        <row r="25">
          <cell r="G25">
            <v>820.60775999999998</v>
          </cell>
          <cell r="H25">
            <v>1843.6960078840002</v>
          </cell>
          <cell r="I25">
            <v>0</v>
          </cell>
          <cell r="K25">
            <v>1007.7719779008</v>
          </cell>
          <cell r="L25">
            <v>206.73134132423999</v>
          </cell>
        </row>
        <row r="26">
          <cell r="G26">
            <v>467.69694840000005</v>
          </cell>
          <cell r="H26">
            <v>930.25800000000004</v>
          </cell>
          <cell r="I26">
            <v>0</v>
          </cell>
          <cell r="K26">
            <v>574.36926839107207</v>
          </cell>
          <cell r="L26">
            <v>65.939762596608006</v>
          </cell>
        </row>
        <row r="27">
          <cell r="G27">
            <v>3712.5</v>
          </cell>
          <cell r="H27">
            <v>3651.4</v>
          </cell>
          <cell r="I27">
            <v>0</v>
          </cell>
          <cell r="K27">
            <v>2855.2</v>
          </cell>
          <cell r="L27">
            <v>856.8</v>
          </cell>
        </row>
        <row r="28">
          <cell r="G28">
            <v>553.6</v>
          </cell>
          <cell r="H28">
            <v>423.8</v>
          </cell>
          <cell r="I28">
            <v>0</v>
          </cell>
          <cell r="K28">
            <v>245.32</v>
          </cell>
          <cell r="L28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topLeftCell="A37" workbookViewId="0">
      <selection activeCell="D13" sqref="D13:F15"/>
    </sheetView>
  </sheetViews>
  <sheetFormatPr defaultRowHeight="15"/>
  <cols>
    <col min="1" max="1" width="4.28515625" customWidth="1"/>
    <col min="2" max="2" width="44.28515625" customWidth="1"/>
    <col min="3" max="3" width="14.7109375" customWidth="1"/>
    <col min="4" max="4" width="10.42578125" customWidth="1"/>
    <col min="5" max="5" width="11.7109375" customWidth="1"/>
    <col min="6" max="6" width="12.140625" customWidth="1"/>
    <col min="7" max="8" width="9.5703125" bestFit="1" customWidth="1"/>
  </cols>
  <sheetData>
    <row r="1" spans="1:8" ht="12" customHeight="1">
      <c r="A1" s="3" t="s">
        <v>20</v>
      </c>
      <c r="B1" s="3"/>
      <c r="C1" s="3"/>
      <c r="D1" s="3"/>
      <c r="E1" s="3"/>
      <c r="F1" s="3"/>
    </row>
    <row r="2" spans="1:8" ht="12" customHeight="1">
      <c r="A2" s="3" t="s">
        <v>44</v>
      </c>
      <c r="B2" s="3"/>
      <c r="C2" s="3"/>
      <c r="D2" s="3"/>
      <c r="E2" s="3"/>
      <c r="F2" s="3"/>
    </row>
    <row r="3" spans="1:8" ht="7.5" customHeight="1" thickBot="1"/>
    <row r="4" spans="1:8" ht="12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54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45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46</v>
      </c>
      <c r="E7" s="13"/>
      <c r="F7" s="14"/>
    </row>
    <row r="8" spans="1:8" ht="12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47</v>
      </c>
      <c r="C9" s="11" t="s">
        <v>10</v>
      </c>
      <c r="D9" s="21">
        <v>145343.71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145343.71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290271.45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227728.0753256678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D12*F51/D28</f>
        <v>21800.721978371163</v>
      </c>
      <c r="E14" s="22"/>
      <c r="F14" s="23"/>
      <c r="G14" s="2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F31*D12/D28</f>
        <v>40742.652695961049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247878.47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247878.47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247878.47</v>
      </c>
      <c r="E22" s="34"/>
      <c r="F22" s="35"/>
    </row>
    <row r="23" spans="1:7" ht="21" customHeight="1" thickBot="1">
      <c r="A23" s="9" t="s">
        <v>41</v>
      </c>
      <c r="B23" s="10" t="s">
        <v>48</v>
      </c>
      <c r="C23" s="11" t="s">
        <v>10</v>
      </c>
      <c r="D23" s="21">
        <f>D9+D12-D16</f>
        <v>187736.69000000003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187736.69</v>
      </c>
      <c r="E25" s="22"/>
      <c r="F25" s="23"/>
    </row>
    <row r="26" spans="1:7" ht="12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294149.37301026686</v>
      </c>
      <c r="E28" s="46"/>
      <c r="F28" s="47"/>
    </row>
    <row r="29" spans="1:7" ht="12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2" customHeight="1">
      <c r="A30" s="48" t="s">
        <v>33</v>
      </c>
      <c r="B30" s="49" t="s">
        <v>34</v>
      </c>
      <c r="C30" s="49" t="s">
        <v>35</v>
      </c>
      <c r="D30" s="50" t="s">
        <v>103</v>
      </c>
      <c r="E30" s="50" t="s">
        <v>104</v>
      </c>
      <c r="F30" s="51" t="s">
        <v>36</v>
      </c>
    </row>
    <row r="31" spans="1:7" ht="10.5" customHeight="1">
      <c r="A31" s="87" t="s">
        <v>55</v>
      </c>
      <c r="B31" s="52" t="s">
        <v>56</v>
      </c>
      <c r="C31" s="53" t="s">
        <v>98</v>
      </c>
      <c r="D31" s="54">
        <v>1563.9</v>
      </c>
      <c r="E31" s="54">
        <v>12</v>
      </c>
      <c r="F31" s="93">
        <f>2.2*[1]Работы!E3*[1]Работы!F3</f>
        <v>41286.960000000006</v>
      </c>
    </row>
    <row r="32" spans="1:7" ht="10.5" customHeight="1">
      <c r="A32" s="87" t="s">
        <v>57</v>
      </c>
      <c r="B32" s="55" t="s">
        <v>58</v>
      </c>
      <c r="C32" s="56"/>
      <c r="D32" s="56"/>
      <c r="E32" s="56"/>
      <c r="F32" s="94">
        <f>SUM(F33:F50)</f>
        <v>230770.44116422749</v>
      </c>
    </row>
    <row r="33" spans="1:6" ht="10.5" customHeight="1">
      <c r="A33" s="88">
        <v>1</v>
      </c>
      <c r="B33" s="57" t="s">
        <v>59</v>
      </c>
      <c r="C33" s="53" t="s">
        <v>99</v>
      </c>
      <c r="D33" s="54">
        <v>1563.9</v>
      </c>
      <c r="E33" s="54">
        <v>12</v>
      </c>
      <c r="F33" s="95">
        <f>2.79*[1]Работы!E5*[1]Работы!F5</f>
        <v>52359.372000000003</v>
      </c>
    </row>
    <row r="34" spans="1:6" ht="10.5" customHeight="1">
      <c r="A34" s="89">
        <v>2</v>
      </c>
      <c r="B34" s="58" t="s">
        <v>60</v>
      </c>
      <c r="C34" s="54" t="s">
        <v>61</v>
      </c>
      <c r="D34" s="54">
        <v>20</v>
      </c>
      <c r="E34" s="54">
        <v>1</v>
      </c>
      <c r="F34" s="96">
        <f>SUM([1]Работы!G6,[1]Работы!H6,[1]Работы!I6,[1]Работы!K6,[1]Работы!L6)</f>
        <v>6419.8451063120001</v>
      </c>
    </row>
    <row r="35" spans="1:6" ht="10.5" customHeight="1">
      <c r="A35" s="88">
        <v>3</v>
      </c>
      <c r="B35" s="58" t="s">
        <v>62</v>
      </c>
      <c r="C35" s="54" t="s">
        <v>63</v>
      </c>
      <c r="D35" s="54">
        <v>0.04</v>
      </c>
      <c r="E35" s="54">
        <v>1</v>
      </c>
      <c r="F35" s="97">
        <f>SUM([1]Работы!G7,[1]Работы!H7,[1]Работы!I7,[1]Работы!K7,[1]Работы!L7)</f>
        <v>5936.2987621050734</v>
      </c>
    </row>
    <row r="36" spans="1:6" ht="10.5" customHeight="1">
      <c r="A36" s="89">
        <v>4</v>
      </c>
      <c r="B36" s="58" t="s">
        <v>64</v>
      </c>
      <c r="C36" s="54" t="s">
        <v>65</v>
      </c>
      <c r="D36" s="54">
        <v>0.1</v>
      </c>
      <c r="E36" s="54">
        <v>1</v>
      </c>
      <c r="F36" s="96">
        <f>SUM([1]Работы!G8,[1]Работы!H8,[1]Работы!I8,[1]Работы!K8,[1]Работы!L8)</f>
        <v>677.43104210140007</v>
      </c>
    </row>
    <row r="37" spans="1:6" ht="21" customHeight="1">
      <c r="A37" s="88">
        <v>5</v>
      </c>
      <c r="B37" s="58" t="s">
        <v>66</v>
      </c>
      <c r="C37" s="54" t="s">
        <v>67</v>
      </c>
      <c r="D37" s="59">
        <v>0.5</v>
      </c>
      <c r="E37" s="54">
        <v>2</v>
      </c>
      <c r="F37" s="96">
        <f>SUM([1]Работы!G9,[1]Работы!H9,[1]Работы!I9,[1]Работы!K9,[1]Работы!L9)</f>
        <v>131.2561606356</v>
      </c>
    </row>
    <row r="38" spans="1:6" ht="21" customHeight="1">
      <c r="A38" s="89">
        <v>6</v>
      </c>
      <c r="B38" s="58" t="s">
        <v>68</v>
      </c>
      <c r="C38" s="54" t="s">
        <v>67</v>
      </c>
      <c r="D38" s="59">
        <v>0.5</v>
      </c>
      <c r="E38" s="54">
        <v>2</v>
      </c>
      <c r="F38" s="96">
        <f>SUM([1]Работы!G10,[1]Работы!H10,[1]Работы!I10,[1]Работы!K10,[1]Работы!L10)</f>
        <v>1046.6837425044</v>
      </c>
    </row>
    <row r="39" spans="1:6" ht="21" customHeight="1">
      <c r="A39" s="88">
        <v>7</v>
      </c>
      <c r="B39" s="58" t="s">
        <v>69</v>
      </c>
      <c r="C39" s="54" t="s">
        <v>67</v>
      </c>
      <c r="D39" s="59">
        <v>0.5</v>
      </c>
      <c r="E39" s="54">
        <v>2</v>
      </c>
      <c r="F39" s="96">
        <f>SUM([1]Работы!G11,[1]Работы!H11,[1]Работы!I11,[1]Работы!K11,[1]Работы!L11)</f>
        <v>1518.2458948800002</v>
      </c>
    </row>
    <row r="40" spans="1:6" ht="10.5" customHeight="1">
      <c r="A40" s="89">
        <v>8</v>
      </c>
      <c r="B40" s="58" t="s">
        <v>70</v>
      </c>
      <c r="C40" s="54" t="s">
        <v>71</v>
      </c>
      <c r="D40" s="54">
        <v>0.3</v>
      </c>
      <c r="E40" s="54">
        <v>2</v>
      </c>
      <c r="F40" s="96">
        <f>SUM([1]Работы!G12,[1]Работы!H12,[1]Работы!I12,[1]Работы!K12,[1]Работы!L12)</f>
        <v>1702.8403392</v>
      </c>
    </row>
    <row r="41" spans="1:6" ht="21" customHeight="1">
      <c r="A41" s="88">
        <v>9</v>
      </c>
      <c r="B41" s="58" t="s">
        <v>72</v>
      </c>
      <c r="C41" s="54" t="s">
        <v>73</v>
      </c>
      <c r="D41" s="54">
        <v>0.1</v>
      </c>
      <c r="E41" s="54">
        <v>1</v>
      </c>
      <c r="F41" s="96">
        <f>SUM([1]Работы!G13,[1]Работы!H13,[1]Работы!I13,[1]Работы!K13,[1]Работы!L13)</f>
        <v>1254.3917067970001</v>
      </c>
    </row>
    <row r="42" spans="1:6" ht="21" customHeight="1">
      <c r="A42" s="89">
        <v>10</v>
      </c>
      <c r="B42" s="58" t="s">
        <v>74</v>
      </c>
      <c r="C42" s="54" t="s">
        <v>75</v>
      </c>
      <c r="D42" s="54">
        <v>0.5</v>
      </c>
      <c r="E42" s="54">
        <v>2</v>
      </c>
      <c r="F42" s="96">
        <f>SUM([1]Работы!G14,[1]Работы!H14,[1]Работы!I14,[1]Работы!K14,[1]Работы!L14)</f>
        <v>1413.5278837679998</v>
      </c>
    </row>
    <row r="43" spans="1:6" ht="21" customHeight="1">
      <c r="A43" s="88">
        <v>11</v>
      </c>
      <c r="B43" s="58" t="s">
        <v>76</v>
      </c>
      <c r="C43" s="54" t="s">
        <v>75</v>
      </c>
      <c r="D43" s="54">
        <v>0.5</v>
      </c>
      <c r="E43" s="54">
        <v>3</v>
      </c>
      <c r="F43" s="96">
        <f>SUM([1]Работы!G15,[1]Работы!H15,[1]Работы!I15,[1]Работы!K15,[1]Работы!L15)</f>
        <v>2120.2918256520002</v>
      </c>
    </row>
    <row r="44" spans="1:6" ht="21" customHeight="1">
      <c r="A44" s="89">
        <v>12</v>
      </c>
      <c r="B44" s="58" t="s">
        <v>77</v>
      </c>
      <c r="C44" s="54" t="s">
        <v>78</v>
      </c>
      <c r="D44" s="54">
        <v>0.2</v>
      </c>
      <c r="E44" s="54">
        <v>2</v>
      </c>
      <c r="F44" s="96">
        <f>SUM([1]Работы!G16,[1]Работы!H16,[1]Работы!I16,[1]Работы!K16,[1]Работы!L16)</f>
        <v>1366.421305392</v>
      </c>
    </row>
    <row r="45" spans="1:6" ht="21" customHeight="1">
      <c r="A45" s="88">
        <v>13</v>
      </c>
      <c r="B45" s="58" t="s">
        <v>79</v>
      </c>
      <c r="C45" s="54" t="s">
        <v>80</v>
      </c>
      <c r="D45" s="54">
        <v>0.5</v>
      </c>
      <c r="E45" s="54">
        <v>2</v>
      </c>
      <c r="F45" s="96">
        <f>SUM([1]Работы!G17,[1]Работы!H17,[1]Работы!I17,[1]Работы!K17,[1]Работы!L17)</f>
        <v>1518.2458948800002</v>
      </c>
    </row>
    <row r="46" spans="1:6" ht="10.5" customHeight="1">
      <c r="A46" s="89">
        <v>14</v>
      </c>
      <c r="B46" s="58" t="s">
        <v>81</v>
      </c>
      <c r="C46" s="53" t="s">
        <v>100</v>
      </c>
      <c r="D46" s="54">
        <v>1563.9</v>
      </c>
      <c r="E46" s="54">
        <v>247</v>
      </c>
      <c r="F46" s="96">
        <f>3.15*[1]Работы!E18*12</f>
        <v>59115.42</v>
      </c>
    </row>
    <row r="47" spans="1:6" ht="10.5" customHeight="1">
      <c r="A47" s="88">
        <v>15</v>
      </c>
      <c r="B47" s="58" t="s">
        <v>82</v>
      </c>
      <c r="C47" s="53" t="s">
        <v>101</v>
      </c>
      <c r="D47" s="54">
        <v>1563.9</v>
      </c>
      <c r="E47" s="54">
        <v>365</v>
      </c>
      <c r="F47" s="96">
        <f>1.95*[1]Работы!E19/30*[1]Работы!F19</f>
        <v>37103.527499999997</v>
      </c>
    </row>
    <row r="48" spans="1:6" ht="10.5" customHeight="1">
      <c r="A48" s="89">
        <v>16</v>
      </c>
      <c r="B48" s="60" t="s">
        <v>83</v>
      </c>
      <c r="C48" s="53" t="s">
        <v>102</v>
      </c>
      <c r="D48" s="54">
        <v>1563.9</v>
      </c>
      <c r="E48" s="61">
        <v>48</v>
      </c>
      <c r="F48" s="97">
        <f>PRODUCT([1]Работы!E20,1.64,12)</f>
        <v>30777.551999999996</v>
      </c>
    </row>
    <row r="49" spans="1:6" ht="10.5" customHeight="1">
      <c r="A49" s="88">
        <v>17</v>
      </c>
      <c r="B49" s="62" t="s">
        <v>84</v>
      </c>
      <c r="C49" s="63"/>
      <c r="D49" s="54">
        <v>1563.9</v>
      </c>
      <c r="E49" s="63"/>
      <c r="F49" s="98">
        <v>15267.48</v>
      </c>
    </row>
    <row r="50" spans="1:6" ht="10.5" customHeight="1">
      <c r="A50" s="89">
        <v>18</v>
      </c>
      <c r="B50" s="60" t="s">
        <v>85</v>
      </c>
      <c r="C50" s="61"/>
      <c r="D50" s="61"/>
      <c r="E50" s="61"/>
      <c r="F50" s="97">
        <v>11041.61</v>
      </c>
    </row>
    <row r="51" spans="1:6" ht="12" customHeight="1">
      <c r="A51" s="90" t="s">
        <v>86</v>
      </c>
      <c r="B51" s="64" t="s">
        <v>87</v>
      </c>
      <c r="C51" s="65"/>
      <c r="D51" s="65"/>
      <c r="E51" s="65"/>
      <c r="F51" s="99">
        <f>SUM(F52:F56)</f>
        <v>22091.97184603936</v>
      </c>
    </row>
    <row r="52" spans="1:6" ht="10.5" customHeight="1">
      <c r="A52" s="89">
        <v>1</v>
      </c>
      <c r="B52" s="58" t="s">
        <v>88</v>
      </c>
      <c r="C52" s="54" t="s">
        <v>89</v>
      </c>
      <c r="D52" s="54">
        <v>5.0000000000000001E-3</v>
      </c>
      <c r="E52" s="54">
        <v>8</v>
      </c>
      <c r="F52" s="96">
        <f>SUM([1]Работы!G24,[1]Работы!H24,[1]Работы!I24,[1]Работы!K24,[1]Работы!L24)</f>
        <v>3838.6907795426396</v>
      </c>
    </row>
    <row r="53" spans="1:6" ht="10.5" customHeight="1">
      <c r="A53" s="89">
        <v>2</v>
      </c>
      <c r="B53" s="58" t="s">
        <v>90</v>
      </c>
      <c r="C53" s="54" t="s">
        <v>91</v>
      </c>
      <c r="D53" s="54">
        <v>0.01</v>
      </c>
      <c r="E53" s="54">
        <v>8</v>
      </c>
      <c r="F53" s="96">
        <f>SUM([1]Работы!G25,[1]Работы!H25,[1]Работы!I25,[1]Работы!K25,[1]Работы!L25)</f>
        <v>3878.8070871090404</v>
      </c>
    </row>
    <row r="54" spans="1:6" ht="10.5" customHeight="1">
      <c r="A54" s="89">
        <v>3</v>
      </c>
      <c r="B54" s="58" t="s">
        <v>92</v>
      </c>
      <c r="C54" s="54" t="s">
        <v>93</v>
      </c>
      <c r="D54" s="54">
        <v>0.01</v>
      </c>
      <c r="E54" s="54">
        <v>9</v>
      </c>
      <c r="F54" s="96">
        <f>SUM([1]Работы!G26,[1]Работы!H26,[1]Работы!I26,[1]Работы!K26,[1]Работы!L26)</f>
        <v>2038.2639793876801</v>
      </c>
    </row>
    <row r="55" spans="1:6" ht="10.5" customHeight="1">
      <c r="A55" s="91">
        <v>4</v>
      </c>
      <c r="B55" s="58" t="s">
        <v>94</v>
      </c>
      <c r="C55" s="54" t="s">
        <v>95</v>
      </c>
      <c r="D55" s="54">
        <v>3</v>
      </c>
      <c r="E55" s="54">
        <v>1</v>
      </c>
      <c r="F55" s="96">
        <f>SUM([1]Работы!G27,[1]Работы!H27,[1]Работы!I27,[1]Работы!K27,[1]Работы!L27)</f>
        <v>11075.899999999998</v>
      </c>
    </row>
    <row r="56" spans="1:6" ht="10.5" customHeight="1">
      <c r="A56" s="89">
        <v>5</v>
      </c>
      <c r="B56" s="58" t="s">
        <v>96</v>
      </c>
      <c r="C56" s="54" t="s">
        <v>95</v>
      </c>
      <c r="D56" s="54">
        <v>1</v>
      </c>
      <c r="E56" s="54">
        <v>1</v>
      </c>
      <c r="F56" s="97">
        <f>SUM([1]Работы!G28:L28)</f>
        <v>1260.31</v>
      </c>
    </row>
    <row r="57" spans="1:6" ht="12" customHeight="1" thickBot="1">
      <c r="A57" s="92" t="s">
        <v>97</v>
      </c>
      <c r="B57" s="56"/>
      <c r="C57" s="56"/>
      <c r="D57" s="56"/>
      <c r="E57" s="56"/>
      <c r="F57" s="100">
        <f>SUM(F31,F32,F51)</f>
        <v>294149.37301026686</v>
      </c>
    </row>
    <row r="58" spans="1:6" ht="13.5" customHeight="1" thickBot="1">
      <c r="A58" s="66" t="s">
        <v>49</v>
      </c>
      <c r="B58" s="67"/>
      <c r="C58" s="67"/>
      <c r="D58" s="67"/>
      <c r="E58" s="67"/>
      <c r="F58" s="68"/>
    </row>
    <row r="59" spans="1:6" ht="12" customHeight="1">
      <c r="A59" s="69" t="s">
        <v>3</v>
      </c>
      <c r="B59" s="70" t="s">
        <v>53</v>
      </c>
      <c r="C59" s="71" t="s">
        <v>50</v>
      </c>
      <c r="D59" s="72">
        <v>107</v>
      </c>
      <c r="E59" s="73"/>
      <c r="F59" s="74"/>
    </row>
    <row r="60" spans="1:6" ht="12" customHeight="1">
      <c r="A60" s="75" t="s">
        <v>6</v>
      </c>
      <c r="B60" s="76" t="s">
        <v>51</v>
      </c>
      <c r="C60" s="77" t="s">
        <v>50</v>
      </c>
      <c r="D60" s="78">
        <v>5</v>
      </c>
      <c r="E60" s="79"/>
      <c r="F60" s="80"/>
    </row>
    <row r="61" spans="1:6" ht="23.25" customHeight="1" thickBot="1">
      <c r="A61" s="81" t="s">
        <v>8</v>
      </c>
      <c r="B61" s="82" t="s">
        <v>52</v>
      </c>
      <c r="C61" s="83" t="s">
        <v>10</v>
      </c>
      <c r="D61" s="84">
        <v>24361.88</v>
      </c>
      <c r="E61" s="85"/>
      <c r="F61" s="86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 t="s">
        <v>20</v>
      </c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2">
    <mergeCell ref="A29:F29"/>
    <mergeCell ref="D21:F21"/>
    <mergeCell ref="D22:F22"/>
    <mergeCell ref="D23:F23"/>
    <mergeCell ref="D24:F24"/>
    <mergeCell ref="D25:F25"/>
    <mergeCell ref="D18:F18"/>
    <mergeCell ref="D19:F19"/>
    <mergeCell ref="D20:F20"/>
    <mergeCell ref="D27:F27"/>
    <mergeCell ref="D28:F28"/>
    <mergeCell ref="D13:F13"/>
    <mergeCell ref="D14:F14"/>
    <mergeCell ref="D15:F15"/>
    <mergeCell ref="D16:F16"/>
    <mergeCell ref="D17:F17"/>
    <mergeCell ref="A58:F58"/>
    <mergeCell ref="D59:F59"/>
    <mergeCell ref="D60:F60"/>
    <mergeCell ref="D61:F61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1811023622047245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Азина 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2019-03-21T10:46:36Z</dcterms:modified>
</cp:coreProperties>
</file>