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втомобилистов 6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4"/>
  <c r="F35"/>
  <c r="F36"/>
  <c r="F37"/>
  <c r="F38"/>
  <c r="F39"/>
  <c r="F40"/>
  <c r="F41"/>
  <c r="F42"/>
  <c r="F43"/>
  <c r="F44"/>
  <c r="F45"/>
  <c r="F46"/>
  <c r="F47"/>
  <c r="F49"/>
  <c r="F50"/>
  <c r="F51"/>
  <c r="F54"/>
  <c r="F55"/>
  <c r="F56"/>
  <c r="F57"/>
  <c r="F58"/>
  <c r="F59"/>
  <c r="D23"/>
  <c r="F53" l="1"/>
  <c r="F32"/>
  <c r="F60" l="1"/>
</calcChain>
</file>

<file path=xl/sharedStrings.xml><?xml version="1.0" encoding="utf-8"?>
<sst xmlns="http://schemas.openxmlformats.org/spreadsheetml/2006/main" count="143" uniqueCount="113">
  <si>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</si>
  <si>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</si>
  <si>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</si>
  <si>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</si>
  <si>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</si>
  <si>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</si>
  <si>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</si>
  <si>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</si>
  <si>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</si>
  <si>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</si>
  <si>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</si>
  <si>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</si>
  <si>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</si>
  <si>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</si>
  <si>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</si>
  <si>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</si>
  <si>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</si>
  <si>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</si>
  <si>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</si>
  <si>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</si>
  <si>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</si>
  <si>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</si>
  <si>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</si>
  <si>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</si>
  <si>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</si>
  <si>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</si>
  <si>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</si>
  <si>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</si>
  <si>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</si>
  <si>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</si>
  <si>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</si>
  <si>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</si>
  <si>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</si>
  <si>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</si>
  <si>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</si>
  <si>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</si>
  <si>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</si>
  <si>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</si>
  <si>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</si>
  <si>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</si>
  <si>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</si>
  <si>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</si>
  <si>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</si>
  <si>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</si>
  <si>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</si>
  <si>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Автомобилистов д. 6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</si>
  <si>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</si>
  <si>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</si>
  <si>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</si>
  <si>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</si>
  <si>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</si>
  <si>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</si>
  <si>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</si>
  <si>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</si>
  <si>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04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</si>
  <si>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</si>
  <si>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</si>
  <si>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</si>
  <si>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</si>
  <si>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</si>
  <si>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</si>
  <si>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</si>
  <si>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</si>
  <si>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</si>
  <si>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</si>
  <si>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</si>
  <si>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</si>
  <si>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</si>
  <si>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</si>
  <si>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</si>
  <si>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</si>
  <si>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</si>
  <si>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</si>
  <si>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</si>
  <si>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</si>
  <si>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</si>
  <si>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</si>
  <si>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</si>
  <si>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</si>
  <si>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</si>
  <si>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</si>
  <si>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</si>
  <si>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</si>
  <si>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</si>
  <si>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Содержание внутридомового газового оборудования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</si>
  <si>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</si>
  <si>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</si>
  <si>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</si>
  <si>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Общедомовые нужды (электроэнергия, ХВ, ГВ)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</si>
  <si>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</si>
  <si>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</si>
  <si>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</si>
  <si>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</si>
  <si>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</si>
  <si>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</si>
  <si>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Ремонт кровли</t>
  </si>
  <si>
    <t xml:space="preserve">100 м2 </t>
  </si>
  <si>
    <t>Замена ламп</t>
  </si>
  <si>
    <t>100 шт.</t>
  </si>
  <si>
    <t>Ремонт подъездов</t>
  </si>
  <si>
    <t>1 подъезд</t>
  </si>
  <si>
    <t>Смена стекол на штапиках без замазки</t>
  </si>
  <si>
    <t>100 м фальца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</si>
  <si>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</si>
  <si>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</si>
  <si>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 руб/м</t>
    </r>
    <r>
      <rPr>
        <sz val="8"/>
        <rFont val="Calibri"/>
        <family val="2"/>
        <charset val="204"/>
      </rPr>
      <t>²</t>
    </r>
  </si>
  <si>
    <r>
      <t>3,15 руб/ м</t>
    </r>
    <r>
      <rPr>
        <sz val="8"/>
        <rFont val="Calibri"/>
        <family val="2"/>
        <charset val="204"/>
      </rPr>
      <t>²</t>
    </r>
  </si>
  <si>
    <r>
      <t>1,95 руб/ м</t>
    </r>
    <r>
      <rPr>
        <sz val="8"/>
        <rFont val="Calibri"/>
        <family val="2"/>
        <charset val="204"/>
      </rPr>
      <t>²</t>
    </r>
  </si>
  <si>
    <t>Кол-во, ед.из.</t>
  </si>
  <si>
    <t>1000 м2 осматри-ваемых помещений</t>
  </si>
  <si>
    <t>Направлено претензий потребителям-должникам</t>
  </si>
  <si>
    <r>
      <t>1,64 руб/ м</t>
    </r>
    <r>
      <rPr>
        <sz val="8"/>
        <rFont val="Calibri"/>
        <family val="2"/>
        <charset val="204"/>
      </rPr>
      <t>²</t>
    </r>
  </si>
  <si>
    <t xml:space="preserve">                                                          ООО "КП "Альтернатива"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</si>
</sst>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64" fontId="5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6" fillId="0" borderId="33" xfId="0" applyFont="1" applyFill="1" applyBorder="1" applyAlignment="1" applyProtection="1">
      <alignment vertical="center" wrapText="1"/>
    </xf>
    <xf numFmtId="0" fontId="6" fillId="0" borderId="21" xfId="0" applyFont="1" applyFill="1" applyBorder="1" applyAlignment="1" applyProtection="1">
      <alignment vertical="center" wrapText="1"/>
    </xf>
    <xf numFmtId="0" fontId="6" fillId="0" borderId="26" xfId="0" applyFont="1" applyFill="1" applyBorder="1" applyAlignment="1" applyProtection="1">
      <alignment vertic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22" xfId="0" applyFont="1" applyBorder="1" applyAlignment="1">
      <alignment vertical="center" wrapText="1"/>
    </xf>
    <xf numFmtId="0" fontId="4" fillId="0" borderId="22" xfId="0" applyFont="1" applyBorder="1" applyAlignment="1">
      <alignment horizontal="center"/>
    </xf>
    <xf numFmtId="0" fontId="4" fillId="0" borderId="24" xfId="0" applyFont="1" applyBorder="1" applyAlignment="1">
      <alignment horizontal="left"/>
    </xf>
    <xf numFmtId="0" fontId="6" fillId="0" borderId="17" xfId="0" applyFont="1" applyFill="1" applyBorder="1" applyAlignment="1" applyProtection="1">
      <alignment horizontal="center" vertical="center" wrapText="1"/>
    </xf>
    <xf numFmtId="2" fontId="6" fillId="0" borderId="18" xfId="0" applyNumberFormat="1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0" fontId="4" fillId="0" borderId="17" xfId="0" applyFont="1" applyFill="1" applyBorder="1" applyAlignment="1" applyProtection="1">
      <alignment horizontal="center" vertical="center" wrapText="1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8" fillId="0" borderId="19" xfId="0" applyFont="1" applyFill="1" applyBorder="1" applyAlignment="1" applyProtection="1">
      <alignment horizontal="center" vertical="center"/>
    </xf>
    <xf numFmtId="4" fontId="8" fillId="0" borderId="20" xfId="0" applyNumberFormat="1" applyFont="1" applyFill="1" applyBorder="1" applyAlignment="1" applyProtection="1">
      <alignment horizontal="right" vertical="center"/>
    </xf>
    <xf numFmtId="0" fontId="5" fillId="0" borderId="19" xfId="0" applyFont="1" applyFill="1" applyBorder="1" applyAlignment="1" applyProtection="1">
      <alignment horizontal="center" vertical="center"/>
    </xf>
    <xf numFmtId="4" fontId="5" fillId="0" borderId="20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6" fillId="0" borderId="34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74;&#1090;&#1086;&#1084;&#1086;&#1073;&#1080;&#1083;&#1080;&#1089;&#1090;&#1086;&#1074;%20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3326</v>
          </cell>
          <cell r="F3">
            <v>12</v>
          </cell>
        </row>
        <row r="5">
          <cell r="E5">
            <v>3326</v>
          </cell>
          <cell r="F5">
            <v>12</v>
          </cell>
        </row>
        <row r="6">
          <cell r="G6">
            <v>3984.8670899999997</v>
          </cell>
          <cell r="H6">
            <v>268.35599999999999</v>
          </cell>
          <cell r="I6">
            <v>0</v>
          </cell>
          <cell r="K6">
            <v>4893.7355758872</v>
          </cell>
          <cell r="L6">
            <v>482.80899358080001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482.18587200000002</v>
          </cell>
          <cell r="H9">
            <v>0</v>
          </cell>
          <cell r="I9">
            <v>0</v>
          </cell>
          <cell r="K9">
            <v>592.16282568576003</v>
          </cell>
          <cell r="L9">
            <v>56.473609328639995</v>
          </cell>
        </row>
        <row r="10">
          <cell r="G10">
            <v>8696.5666199999996</v>
          </cell>
          <cell r="H10">
            <v>898.59787700000015</v>
          </cell>
          <cell r="I10">
            <v>0</v>
          </cell>
          <cell r="K10">
            <v>3560.0265115632001</v>
          </cell>
          <cell r="L10">
            <v>393.42983346480003</v>
          </cell>
        </row>
        <row r="11">
          <cell r="G11">
            <v>369.38881980000002</v>
          </cell>
          <cell r="H11">
            <v>0</v>
          </cell>
          <cell r="I11">
            <v>0</v>
          </cell>
          <cell r="K11">
            <v>453.63902181998395</v>
          </cell>
          <cell r="L11">
            <v>43.262818574975995</v>
          </cell>
        </row>
        <row r="12">
          <cell r="G12">
            <v>2945.6390501999999</v>
          </cell>
          <cell r="H12">
            <v>0</v>
          </cell>
          <cell r="I12">
            <v>0</v>
          </cell>
          <cell r="K12">
            <v>3617.4804047696157</v>
          </cell>
          <cell r="L12">
            <v>344.993245559424</v>
          </cell>
        </row>
        <row r="13">
          <cell r="G13">
            <v>4272.73704</v>
          </cell>
          <cell r="H13">
            <v>0</v>
          </cell>
          <cell r="I13">
            <v>0</v>
          </cell>
          <cell r="K13">
            <v>5247.2629040831998</v>
          </cell>
          <cell r="L13">
            <v>500.42296212479999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3978.0334440000001</v>
          </cell>
          <cell r="H16">
            <v>0</v>
          </cell>
          <cell r="I16">
            <v>0</v>
          </cell>
          <cell r="K16">
            <v>4885.3433119075198</v>
          </cell>
          <cell r="L16">
            <v>465.90727696127993</v>
          </cell>
        </row>
        <row r="17">
          <cell r="G17">
            <v>3978.0334440000001</v>
          </cell>
          <cell r="H17">
            <v>0</v>
          </cell>
          <cell r="I17">
            <v>0</v>
          </cell>
          <cell r="K17">
            <v>4885.3433119075198</v>
          </cell>
          <cell r="L17">
            <v>465.90727696127993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1">
          <cell r="E21">
            <v>3326</v>
          </cell>
        </row>
        <row r="22">
          <cell r="E22">
            <v>3326</v>
          </cell>
          <cell r="F22">
            <v>365</v>
          </cell>
        </row>
        <row r="23">
          <cell r="E23">
            <v>3326</v>
          </cell>
        </row>
        <row r="26">
          <cell r="G26">
            <v>2726.6462999999999</v>
          </cell>
          <cell r="H26">
            <v>2568.2638666544999</v>
          </cell>
          <cell r="I26">
            <v>0</v>
          </cell>
          <cell r="K26">
            <v>3348.5397881039999</v>
          </cell>
          <cell r="L26">
            <v>473.44064665526992</v>
          </cell>
        </row>
        <row r="27">
          <cell r="G27">
            <v>1948.94343</v>
          </cell>
          <cell r="H27">
            <v>4500.8500000000004</v>
          </cell>
          <cell r="I27">
            <v>0</v>
          </cell>
          <cell r="K27">
            <v>2393.4584475144002</v>
          </cell>
          <cell r="L27">
            <v>490.98693564506999</v>
          </cell>
        </row>
        <row r="28">
          <cell r="G28">
            <v>916.78080000000011</v>
          </cell>
          <cell r="H28">
            <v>1910.7840000000001</v>
          </cell>
          <cell r="I28">
            <v>1200</v>
          </cell>
          <cell r="K28">
            <v>1125.8801648640001</v>
          </cell>
          <cell r="L28">
            <v>222.020407296</v>
          </cell>
        </row>
        <row r="29">
          <cell r="G29">
            <v>623.59593120000011</v>
          </cell>
          <cell r="H29">
            <v>1112.5999999999999</v>
          </cell>
          <cell r="I29">
            <v>0</v>
          </cell>
          <cell r="K29">
            <v>765.82569118809613</v>
          </cell>
          <cell r="L29">
            <v>87.919683462144008</v>
          </cell>
        </row>
        <row r="30">
          <cell r="G30">
            <v>55672.24</v>
          </cell>
          <cell r="H30">
            <v>48177.14</v>
          </cell>
          <cell r="I30">
            <v>0</v>
          </cell>
          <cell r="K30">
            <v>32836.959999999999</v>
          </cell>
          <cell r="L30">
            <v>8352.91</v>
          </cell>
        </row>
        <row r="31">
          <cell r="G31">
            <v>252.756936</v>
          </cell>
          <cell r="H31">
            <v>1032.22083951232</v>
          </cell>
          <cell r="I31">
            <v>0</v>
          </cell>
          <cell r="K31">
            <v>310.40573796287998</v>
          </cell>
          <cell r="L31">
            <v>91.536142715056002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8"/>
  <sheetViews>
    <sheetView tabSelected="1" topLeftCell="A37" workbookViewId="0">
      <selection activeCell="C71" sqref="C71"/>
    </sheetView>
  </sheetViews>
  <sheetFormatPr defaultRowHeight="15"/>
  <cols>
    <col min="1" max="1" width="4.28515625" customWidth="1"/>
    <col min="2" max="2" width="40" customWidth="1"/>
    <col min="3" max="3" width="15.5703125" customWidth="1"/>
    <col min="4" max="4" width="10.85546875" customWidth="1"/>
    <col min="5" max="5" width="11.7109375" customWidth="1"/>
    <col min="6" max="6" width="12.28515625" customWidth="1"/>
    <col min="7" max="8" width="9.5703125" bestFit="1" customWidth="1"/>
  </cols>
  <sheetData>
    <row r="1" spans="1:8" ht="13.5" customHeight="1">
      <c r="A1" s="71" t="s">
        <v>20</v>
      </c>
      <c r="B1" s="71"/>
      <c r="C1" s="71"/>
      <c r="D1" s="71"/>
      <c r="E1" s="71"/>
      <c r="F1" s="71"/>
    </row>
    <row r="2" spans="1:8" ht="13.5" customHeight="1">
      <c r="A2" s="71" t="s">
        <v>45</v>
      </c>
      <c r="B2" s="71"/>
      <c r="C2" s="71"/>
      <c r="D2" s="71"/>
      <c r="E2" s="71"/>
      <c r="F2" s="71"/>
    </row>
    <row r="3" spans="1:8" ht="6" customHeight="1" thickBot="1"/>
    <row r="4" spans="1:8" ht="13.5" customHeight="1" thickBot="1">
      <c r="A4" s="3" t="s">
        <v>0</v>
      </c>
      <c r="B4" s="4" t="s">
        <v>1</v>
      </c>
      <c r="C4" s="4" t="s">
        <v>2</v>
      </c>
      <c r="D4" s="78" t="s">
        <v>22</v>
      </c>
      <c r="E4" s="79"/>
      <c r="F4" s="80"/>
    </row>
    <row r="5" spans="1:8" ht="10.5" customHeight="1" thickBot="1">
      <c r="A5" s="5" t="s">
        <v>3</v>
      </c>
      <c r="B5" s="6" t="s">
        <v>4</v>
      </c>
      <c r="C5" s="7" t="s">
        <v>5</v>
      </c>
      <c r="D5" s="75" t="s">
        <v>54</v>
      </c>
      <c r="E5" s="76"/>
      <c r="F5" s="77"/>
    </row>
    <row r="6" spans="1:8" ht="10.5" customHeight="1" thickBot="1">
      <c r="A6" s="8" t="s">
        <v>6</v>
      </c>
      <c r="B6" s="9" t="s">
        <v>7</v>
      </c>
      <c r="C6" s="10" t="s">
        <v>5</v>
      </c>
      <c r="D6" s="75" t="s">
        <v>46</v>
      </c>
      <c r="E6" s="76"/>
      <c r="F6" s="77"/>
    </row>
    <row r="7" spans="1:8" ht="10.5" customHeight="1" thickBot="1">
      <c r="A7" s="5" t="s">
        <v>8</v>
      </c>
      <c r="B7" s="6" t="s">
        <v>9</v>
      </c>
      <c r="C7" s="7" t="s">
        <v>5</v>
      </c>
      <c r="D7" s="75" t="s">
        <v>47</v>
      </c>
      <c r="E7" s="76"/>
      <c r="F7" s="77"/>
    </row>
    <row r="8" spans="1:8" ht="13.5" customHeight="1" thickBot="1">
      <c r="A8" s="72" t="s">
        <v>23</v>
      </c>
      <c r="B8" s="73"/>
      <c r="C8" s="73"/>
      <c r="D8" s="73"/>
      <c r="E8" s="73"/>
      <c r="F8" s="74"/>
    </row>
    <row r="9" spans="1:8" ht="21" customHeight="1" thickBot="1">
      <c r="A9" s="5" t="s">
        <v>40</v>
      </c>
      <c r="B9" s="6" t="s">
        <v>48</v>
      </c>
      <c r="C9" s="7" t="s">
        <v>10</v>
      </c>
      <c r="D9" s="81">
        <v>152667.74</v>
      </c>
      <c r="E9" s="82"/>
      <c r="F9" s="83"/>
    </row>
    <row r="10" spans="1:8" ht="10.5" customHeight="1" thickBot="1">
      <c r="A10" s="8"/>
      <c r="B10" s="9" t="s">
        <v>24</v>
      </c>
      <c r="C10" s="10" t="s">
        <v>10</v>
      </c>
      <c r="D10" s="75">
        <v>0</v>
      </c>
      <c r="E10" s="76"/>
      <c r="F10" s="77"/>
    </row>
    <row r="11" spans="1:8" ht="10.5" customHeight="1" thickBot="1">
      <c r="A11" s="5"/>
      <c r="B11" s="6" t="s">
        <v>31</v>
      </c>
      <c r="C11" s="7" t="s">
        <v>10</v>
      </c>
      <c r="D11" s="81">
        <v>152667.74</v>
      </c>
      <c r="E11" s="82"/>
      <c r="F11" s="83"/>
    </row>
    <row r="12" spans="1:8" ht="21" customHeight="1" thickBot="1">
      <c r="A12" s="11" t="s">
        <v>41</v>
      </c>
      <c r="B12" s="12" t="s">
        <v>25</v>
      </c>
      <c r="C12" s="13" t="s">
        <v>10</v>
      </c>
      <c r="D12" s="81">
        <v>666754.96</v>
      </c>
      <c r="E12" s="82"/>
      <c r="F12" s="83"/>
    </row>
    <row r="13" spans="1:8" ht="10.5" customHeight="1" thickBot="1">
      <c r="A13" s="11"/>
      <c r="B13" s="12" t="s">
        <v>26</v>
      </c>
      <c r="C13" s="13" t="s">
        <v>10</v>
      </c>
      <c r="D13" s="81">
        <f>F32*D12/D28</f>
        <v>444400.42244898312</v>
      </c>
      <c r="E13" s="82"/>
      <c r="F13" s="83"/>
      <c r="H13" s="2"/>
    </row>
    <row r="14" spans="1:8" ht="10.5" customHeight="1" thickBot="1">
      <c r="A14" s="11"/>
      <c r="B14" s="12" t="s">
        <v>27</v>
      </c>
      <c r="C14" s="13" t="s">
        <v>10</v>
      </c>
      <c r="D14" s="81">
        <f>F53*D12/D28</f>
        <v>147534.76988024238</v>
      </c>
      <c r="E14" s="82"/>
      <c r="F14" s="83"/>
      <c r="H14" s="2"/>
    </row>
    <row r="15" spans="1:8" ht="10.5" customHeight="1" thickBot="1">
      <c r="A15" s="11"/>
      <c r="B15" s="12" t="s">
        <v>28</v>
      </c>
      <c r="C15" s="13" t="s">
        <v>10</v>
      </c>
      <c r="D15" s="81">
        <f>F31*D12/D28</f>
        <v>74819.767670774454</v>
      </c>
      <c r="E15" s="82"/>
      <c r="F15" s="83"/>
      <c r="G15" s="2"/>
    </row>
    <row r="16" spans="1:8" ht="10.5" customHeight="1" thickBot="1">
      <c r="A16" s="8" t="s">
        <v>11</v>
      </c>
      <c r="B16" s="9" t="s">
        <v>19</v>
      </c>
      <c r="C16" s="10" t="s">
        <v>10</v>
      </c>
      <c r="D16" s="81">
        <v>650071.43000000005</v>
      </c>
      <c r="E16" s="82"/>
      <c r="F16" s="83"/>
    </row>
    <row r="17" spans="1:7" ht="10.5" customHeight="1" thickBot="1">
      <c r="A17" s="14"/>
      <c r="B17" s="15" t="s">
        <v>29</v>
      </c>
      <c r="C17" s="16" t="s">
        <v>10</v>
      </c>
      <c r="D17" s="81">
        <v>650071.43000000005</v>
      </c>
      <c r="E17" s="82"/>
      <c r="F17" s="83"/>
    </row>
    <row r="18" spans="1:7" ht="10.5" customHeight="1" thickBot="1">
      <c r="A18" s="8"/>
      <c r="B18" s="17" t="s">
        <v>30</v>
      </c>
      <c r="C18" s="10" t="s">
        <v>10</v>
      </c>
      <c r="D18" s="75">
        <v>0</v>
      </c>
      <c r="E18" s="76"/>
      <c r="F18" s="77"/>
    </row>
    <row r="19" spans="1:7" ht="10.5" customHeight="1" thickBot="1">
      <c r="A19" s="14"/>
      <c r="B19" s="15" t="s">
        <v>13</v>
      </c>
      <c r="C19" s="16" t="s">
        <v>10</v>
      </c>
      <c r="D19" s="75">
        <v>0</v>
      </c>
      <c r="E19" s="76"/>
      <c r="F19" s="77"/>
    </row>
    <row r="20" spans="1:7" ht="10.5" customHeight="1" thickBot="1">
      <c r="A20" s="8"/>
      <c r="B20" s="18" t="s">
        <v>14</v>
      </c>
      <c r="C20" s="10" t="s">
        <v>10</v>
      </c>
      <c r="D20" s="75">
        <v>0</v>
      </c>
      <c r="E20" s="76"/>
      <c r="F20" s="77"/>
    </row>
    <row r="21" spans="1:7" ht="10.5" customHeight="1" thickBot="1">
      <c r="A21" s="5"/>
      <c r="B21" s="19" t="s">
        <v>15</v>
      </c>
      <c r="C21" s="7" t="s">
        <v>10</v>
      </c>
      <c r="D21" s="75">
        <v>0</v>
      </c>
      <c r="E21" s="76"/>
      <c r="F21" s="77"/>
    </row>
    <row r="22" spans="1:7" ht="10.5" customHeight="1" thickBot="1">
      <c r="A22" s="5" t="s">
        <v>12</v>
      </c>
      <c r="B22" s="6" t="s">
        <v>16</v>
      </c>
      <c r="C22" s="7" t="s">
        <v>10</v>
      </c>
      <c r="D22" s="102">
        <v>650071.43000000005</v>
      </c>
      <c r="E22" s="103"/>
      <c r="F22" s="104"/>
    </row>
    <row r="23" spans="1:7" ht="21" customHeight="1" thickBot="1">
      <c r="A23" s="5" t="s">
        <v>42</v>
      </c>
      <c r="B23" s="6" t="s">
        <v>49</v>
      </c>
      <c r="C23" s="7" t="s">
        <v>10</v>
      </c>
      <c r="D23" s="81">
        <f>D9+D12-D16</f>
        <v>169351.2699999999</v>
      </c>
      <c r="E23" s="82"/>
      <c r="F23" s="83"/>
    </row>
    <row r="24" spans="1:7" ht="10.5" customHeight="1" thickBot="1">
      <c r="A24" s="5"/>
      <c r="B24" s="6" t="s">
        <v>24</v>
      </c>
      <c r="C24" s="7" t="s">
        <v>10</v>
      </c>
      <c r="D24" s="75">
        <v>0</v>
      </c>
      <c r="E24" s="76"/>
      <c r="F24" s="77"/>
    </row>
    <row r="25" spans="1:7" ht="10.5" customHeight="1" thickBot="1">
      <c r="A25" s="5"/>
      <c r="B25" s="6" t="s">
        <v>31</v>
      </c>
      <c r="C25" s="7" t="s">
        <v>10</v>
      </c>
      <c r="D25" s="81">
        <v>169351.27</v>
      </c>
      <c r="E25" s="82"/>
      <c r="F25" s="83"/>
    </row>
    <row r="26" spans="1:7" ht="13.5" customHeight="1" thickBot="1">
      <c r="A26" s="72" t="s">
        <v>21</v>
      </c>
      <c r="B26" s="73"/>
      <c r="C26" s="73"/>
      <c r="D26" s="73"/>
      <c r="E26" s="73"/>
      <c r="F26" s="74"/>
    </row>
    <row r="27" spans="1:7" ht="10.5" customHeight="1" thickBot="1">
      <c r="A27" s="20" t="s">
        <v>43</v>
      </c>
      <c r="B27" s="21" t="s">
        <v>17</v>
      </c>
      <c r="C27" s="22" t="s">
        <v>5</v>
      </c>
      <c r="D27" s="96" t="s">
        <v>32</v>
      </c>
      <c r="E27" s="97"/>
      <c r="F27" s="98"/>
    </row>
    <row r="28" spans="1:7" ht="10.5" customHeight="1" thickBot="1">
      <c r="A28" s="23" t="s">
        <v>44</v>
      </c>
      <c r="B28" s="24" t="s">
        <v>18</v>
      </c>
      <c r="C28" s="25" t="s">
        <v>10</v>
      </c>
      <c r="D28" s="99">
        <v>782485.09107055888</v>
      </c>
      <c r="E28" s="100"/>
      <c r="F28" s="101"/>
    </row>
    <row r="29" spans="1:7" ht="13.5" customHeight="1" thickBot="1">
      <c r="A29" s="72" t="s">
        <v>39</v>
      </c>
      <c r="B29" s="73"/>
      <c r="C29" s="73"/>
      <c r="D29" s="73"/>
      <c r="E29" s="73"/>
      <c r="F29" s="74"/>
      <c r="G29" t="s">
        <v>38</v>
      </c>
    </row>
    <row r="30" spans="1:7" ht="13.5" customHeight="1">
      <c r="A30" s="26" t="s">
        <v>33</v>
      </c>
      <c r="B30" s="27" t="s">
        <v>34</v>
      </c>
      <c r="C30" s="27" t="s">
        <v>35</v>
      </c>
      <c r="D30" s="28" t="s">
        <v>108</v>
      </c>
      <c r="E30" s="28" t="s">
        <v>36</v>
      </c>
      <c r="F30" s="29" t="s">
        <v>37</v>
      </c>
    </row>
    <row r="31" spans="1:7" ht="10.5" customHeight="1">
      <c r="A31" s="54" t="s">
        <v>55</v>
      </c>
      <c r="B31" s="30" t="s">
        <v>56</v>
      </c>
      <c r="C31" s="31" t="s">
        <v>104</v>
      </c>
      <c r="D31" s="32">
        <v>3326</v>
      </c>
      <c r="E31" s="32">
        <v>12</v>
      </c>
      <c r="F31" s="55">
        <f>PRODUCT([1]Работы!E3:F3,2.2)</f>
        <v>87806.400000000009</v>
      </c>
    </row>
    <row r="32" spans="1:7" ht="10.5" customHeight="1">
      <c r="A32" s="54" t="s">
        <v>57</v>
      </c>
      <c r="B32" s="33" t="s">
        <v>58</v>
      </c>
      <c r="C32" s="34"/>
      <c r="D32" s="34"/>
      <c r="E32" s="34"/>
      <c r="F32" s="56">
        <f>SUM(F33:F52)</f>
        <v>521535.98532178509</v>
      </c>
    </row>
    <row r="33" spans="1:6" ht="10.5" customHeight="1">
      <c r="A33" s="57">
        <v>1</v>
      </c>
      <c r="B33" s="35" t="s">
        <v>59</v>
      </c>
      <c r="C33" s="31" t="s">
        <v>105</v>
      </c>
      <c r="D33" s="32">
        <v>3326</v>
      </c>
      <c r="E33" s="32">
        <v>12</v>
      </c>
      <c r="F33" s="58">
        <f>PRODUCT([1]Работы!E5:F5,2.79)</f>
        <v>111354.48</v>
      </c>
    </row>
    <row r="34" spans="1:6" ht="10.5" customHeight="1">
      <c r="A34" s="59">
        <v>2</v>
      </c>
      <c r="B34" s="36" t="s">
        <v>60</v>
      </c>
      <c r="C34" s="32" t="s">
        <v>61</v>
      </c>
      <c r="D34" s="32">
        <v>30</v>
      </c>
      <c r="E34" s="32">
        <v>1</v>
      </c>
      <c r="F34" s="60">
        <f>SUM([1]Работы!G6,[1]Работы!H6,[1]Работы!I6,[1]Работы!K6,[1]Работы!L6)</f>
        <v>9629.7676594679997</v>
      </c>
    </row>
    <row r="35" spans="1:6" ht="10.5" customHeight="1">
      <c r="A35" s="57">
        <v>3</v>
      </c>
      <c r="B35" s="36" t="s">
        <v>62</v>
      </c>
      <c r="C35" s="32" t="s">
        <v>63</v>
      </c>
      <c r="D35" s="32">
        <v>0.04</v>
      </c>
      <c r="E35" s="32">
        <v>1</v>
      </c>
      <c r="F35" s="60">
        <f>SUM([1]Работы!G7,[1]Работы!H7,[1]Работы!I7,[1]Работы!K7,[1]Работы!L7)</f>
        <v>5936.2987621050734</v>
      </c>
    </row>
    <row r="36" spans="1:6" ht="10.5" customHeight="1">
      <c r="A36" s="57">
        <v>4</v>
      </c>
      <c r="B36" s="36" t="s">
        <v>64</v>
      </c>
      <c r="C36" s="32" t="s">
        <v>65</v>
      </c>
      <c r="D36" s="32">
        <v>1</v>
      </c>
      <c r="E36" s="32">
        <v>1</v>
      </c>
      <c r="F36" s="60">
        <f>SUM([1]Работы!G8,[1]Работы!H8,[1]Работы!I8,[1]Работы!K8,[1]Работы!L8)</f>
        <v>1346.2170321600001</v>
      </c>
    </row>
    <row r="37" spans="1:6" ht="10.5" customHeight="1">
      <c r="A37" s="59">
        <v>5</v>
      </c>
      <c r="B37" s="37" t="s">
        <v>66</v>
      </c>
      <c r="C37" s="38" t="s">
        <v>67</v>
      </c>
      <c r="D37" s="38">
        <v>0.01</v>
      </c>
      <c r="E37" s="38">
        <v>6</v>
      </c>
      <c r="F37" s="60">
        <f>SUM([1]Работы!G9,[1]Работы!H9,[1]Работы!I9,[1]Работы!K9,[1]Работы!L9)</f>
        <v>1130.8223070143999</v>
      </c>
    </row>
    <row r="38" spans="1:6" ht="21" customHeight="1">
      <c r="A38" s="57">
        <v>6</v>
      </c>
      <c r="B38" s="36" t="s">
        <v>68</v>
      </c>
      <c r="C38" s="32" t="s">
        <v>69</v>
      </c>
      <c r="D38" s="32">
        <v>0.1</v>
      </c>
      <c r="E38" s="32">
        <v>20</v>
      </c>
      <c r="F38" s="60">
        <f>SUM([1]Работы!G10,[1]Работы!H10,[1]Работы!I10,[1]Работы!K10,[1]Работы!L10)</f>
        <v>13548.620842028</v>
      </c>
    </row>
    <row r="39" spans="1:6" ht="21" customHeight="1">
      <c r="A39" s="57">
        <v>7</v>
      </c>
      <c r="B39" s="36" t="s">
        <v>70</v>
      </c>
      <c r="C39" s="32" t="s">
        <v>71</v>
      </c>
      <c r="D39" s="39">
        <v>3.3</v>
      </c>
      <c r="E39" s="32">
        <v>2</v>
      </c>
      <c r="F39" s="60">
        <f>SUM([1]Работы!G11,[1]Работы!H11,[1]Работы!I11,[1]Работы!K11,[1]Работы!L11)</f>
        <v>866.29066019495997</v>
      </c>
    </row>
    <row r="40" spans="1:6" ht="21" customHeight="1">
      <c r="A40" s="59">
        <v>8</v>
      </c>
      <c r="B40" s="36" t="s">
        <v>72</v>
      </c>
      <c r="C40" s="32" t="s">
        <v>71</v>
      </c>
      <c r="D40" s="39">
        <v>3.3</v>
      </c>
      <c r="E40" s="32">
        <v>2</v>
      </c>
      <c r="F40" s="60">
        <f>SUM([1]Работы!G12,[1]Работы!H12,[1]Работы!I12,[1]Работы!K12,[1]Работы!L12)</f>
        <v>6908.11270052904</v>
      </c>
    </row>
    <row r="41" spans="1:6" ht="21" customHeight="1">
      <c r="A41" s="57">
        <v>9</v>
      </c>
      <c r="B41" s="36" t="s">
        <v>73</v>
      </c>
      <c r="C41" s="32" t="s">
        <v>71</v>
      </c>
      <c r="D41" s="39">
        <v>3.3</v>
      </c>
      <c r="E41" s="32">
        <v>2</v>
      </c>
      <c r="F41" s="60">
        <f>SUM([1]Работы!G13,[1]Работы!H13,[1]Работы!I13,[1]Работы!K13,[1]Работы!L13)</f>
        <v>10020.422906207999</v>
      </c>
    </row>
    <row r="42" spans="1:6" ht="10.5" customHeight="1">
      <c r="A42" s="57">
        <v>10</v>
      </c>
      <c r="B42" s="36" t="s">
        <v>74</v>
      </c>
      <c r="C42" s="32" t="s">
        <v>75</v>
      </c>
      <c r="D42" s="32">
        <v>1</v>
      </c>
      <c r="E42" s="32">
        <v>2</v>
      </c>
      <c r="F42" s="60">
        <f>SUM([1]Работы!G14,[1]Работы!H14,[1]Работы!I14,[1]Работы!K14,[1]Работы!L14)</f>
        <v>5676.1344639999998</v>
      </c>
    </row>
    <row r="43" spans="1:6" ht="21" customHeight="1">
      <c r="A43" s="59">
        <v>11</v>
      </c>
      <c r="B43" s="36" t="s">
        <v>76</v>
      </c>
      <c r="C43" s="32" t="s">
        <v>77</v>
      </c>
      <c r="D43" s="32">
        <v>0.1</v>
      </c>
      <c r="E43" s="32">
        <v>4</v>
      </c>
      <c r="F43" s="60">
        <f>SUM([1]Работы!G15,[1]Работы!H15,[1]Работы!I15,[1]Работы!K15,[1]Работы!L15)</f>
        <v>5017.5668271880004</v>
      </c>
    </row>
    <row r="44" spans="1:6" ht="21" customHeight="1">
      <c r="A44" s="57">
        <v>12</v>
      </c>
      <c r="B44" s="36" t="s">
        <v>78</v>
      </c>
      <c r="C44" s="32" t="s">
        <v>79</v>
      </c>
      <c r="D44" s="39">
        <v>3.3</v>
      </c>
      <c r="E44" s="32">
        <v>2</v>
      </c>
      <c r="F44" s="60">
        <f>SUM([1]Работы!G16,[1]Работы!H16,[1]Работы!I16,[1]Работы!K16,[1]Работы!L16)</f>
        <v>9329.2840328687998</v>
      </c>
    </row>
    <row r="45" spans="1:6" ht="21" customHeight="1">
      <c r="A45" s="57">
        <v>13</v>
      </c>
      <c r="B45" s="36" t="s">
        <v>80</v>
      </c>
      <c r="C45" s="32" t="s">
        <v>79</v>
      </c>
      <c r="D45" s="39">
        <v>3.3</v>
      </c>
      <c r="E45" s="32">
        <v>2</v>
      </c>
      <c r="F45" s="60">
        <f>SUM([1]Работы!G17,[1]Работы!H17,[1]Работы!I17,[1]Работы!K17,[1]Работы!L17)</f>
        <v>9329.2840328687998</v>
      </c>
    </row>
    <row r="46" spans="1:6" ht="21" customHeight="1">
      <c r="A46" s="59">
        <v>14</v>
      </c>
      <c r="B46" s="36" t="s">
        <v>81</v>
      </c>
      <c r="C46" s="32" t="s">
        <v>82</v>
      </c>
      <c r="D46" s="32">
        <v>0.2</v>
      </c>
      <c r="E46" s="32">
        <v>2</v>
      </c>
      <c r="F46" s="60">
        <f>SUM([1]Работы!G18,[1]Работы!H18,[1]Работы!I18,[1]Работы!K18,[1]Работы!L18)</f>
        <v>1366.421305392</v>
      </c>
    </row>
    <row r="47" spans="1:6" ht="21" customHeight="1">
      <c r="A47" s="57">
        <v>15</v>
      </c>
      <c r="B47" s="36" t="s">
        <v>83</v>
      </c>
      <c r="C47" s="32" t="s">
        <v>109</v>
      </c>
      <c r="D47" s="32">
        <v>1</v>
      </c>
      <c r="E47" s="32">
        <v>2</v>
      </c>
      <c r="F47" s="60">
        <f>SUM([1]Работы!G19,[1]Работы!H19,[1]Работы!I19,[1]Работы!K19,[1]Работы!L19)</f>
        <v>3036.4917897600003</v>
      </c>
    </row>
    <row r="48" spans="1:6" ht="10.5" customHeight="1">
      <c r="A48" s="61">
        <v>16</v>
      </c>
      <c r="B48" s="41" t="s">
        <v>84</v>
      </c>
      <c r="C48" s="40"/>
      <c r="D48" s="40">
        <v>3326</v>
      </c>
      <c r="E48" s="40"/>
      <c r="F48" s="62">
        <v>24161.51</v>
      </c>
    </row>
    <row r="49" spans="1:6" ht="10.5" customHeight="1">
      <c r="A49" s="59">
        <v>17</v>
      </c>
      <c r="B49" s="36" t="s">
        <v>85</v>
      </c>
      <c r="C49" s="32" t="s">
        <v>106</v>
      </c>
      <c r="D49" s="32">
        <v>3326</v>
      </c>
      <c r="E49" s="32">
        <v>247</v>
      </c>
      <c r="F49" s="60">
        <f>PRODUCT([1]Работы!E21,3.15,12)</f>
        <v>125722.79999999999</v>
      </c>
    </row>
    <row r="50" spans="1:6" ht="10.5" customHeight="1">
      <c r="A50" s="57">
        <v>18</v>
      </c>
      <c r="B50" s="36" t="s">
        <v>86</v>
      </c>
      <c r="C50" s="32" t="s">
        <v>107</v>
      </c>
      <c r="D50" s="32">
        <v>3326</v>
      </c>
      <c r="E50" s="32">
        <v>365</v>
      </c>
      <c r="F50" s="60">
        <f>1.95*[1]Работы!E22/30*[1]Работы!F22</f>
        <v>78909.350000000006</v>
      </c>
    </row>
    <row r="51" spans="1:6" ht="10.5" customHeight="1">
      <c r="A51" s="57">
        <v>19</v>
      </c>
      <c r="B51" s="36" t="s">
        <v>87</v>
      </c>
      <c r="C51" s="32" t="s">
        <v>111</v>
      </c>
      <c r="D51" s="32">
        <v>3326</v>
      </c>
      <c r="E51" s="32">
        <v>48</v>
      </c>
      <c r="F51" s="60">
        <f>PRODUCT([1]Работы!E23,1.64,12)</f>
        <v>65455.679999999993</v>
      </c>
    </row>
    <row r="52" spans="1:6" ht="10.5" customHeight="1">
      <c r="A52" s="57">
        <v>20</v>
      </c>
      <c r="B52" s="36" t="s">
        <v>88</v>
      </c>
      <c r="C52" s="32"/>
      <c r="D52" s="32"/>
      <c r="E52" s="32"/>
      <c r="F52" s="60">
        <v>32790.43</v>
      </c>
    </row>
    <row r="53" spans="1:6" ht="10.5" customHeight="1">
      <c r="A53" s="63" t="s">
        <v>89</v>
      </c>
      <c r="B53" s="42" t="s">
        <v>90</v>
      </c>
      <c r="C53" s="43"/>
      <c r="D53" s="43"/>
      <c r="E53" s="43"/>
      <c r="F53" s="64">
        <f>SUM(F54:F59)</f>
        <v>173142.70574877376</v>
      </c>
    </row>
    <row r="54" spans="1:6" ht="10.5" customHeight="1">
      <c r="A54" s="65">
        <v>1</v>
      </c>
      <c r="B54" s="36" t="s">
        <v>91</v>
      </c>
      <c r="C54" s="32" t="s">
        <v>92</v>
      </c>
      <c r="D54" s="32">
        <v>5.0000000000000001E-3</v>
      </c>
      <c r="E54" s="32">
        <v>19</v>
      </c>
      <c r="F54" s="66">
        <f>SUM([1]Работы!G26,[1]Работы!H26,[1]Работы!I26,[1]Работы!K26,[1]Работы!L26)</f>
        <v>9116.8906014137701</v>
      </c>
    </row>
    <row r="55" spans="1:6" ht="10.5" customHeight="1">
      <c r="A55" s="67">
        <v>2</v>
      </c>
      <c r="B55" s="36" t="s">
        <v>93</v>
      </c>
      <c r="C55" s="32" t="s">
        <v>94</v>
      </c>
      <c r="D55" s="32">
        <v>0.01</v>
      </c>
      <c r="E55" s="32">
        <v>19</v>
      </c>
      <c r="F55" s="66">
        <f>SUM([1]Работы!G27,[1]Работы!H27,[1]Работы!I27,[1]Работы!K27,[1]Работы!L27)</f>
        <v>9334.2388131594726</v>
      </c>
    </row>
    <row r="56" spans="1:6" ht="10.5" customHeight="1">
      <c r="A56" s="67">
        <v>3</v>
      </c>
      <c r="B56" s="36" t="s">
        <v>95</v>
      </c>
      <c r="C56" s="32" t="s">
        <v>96</v>
      </c>
      <c r="D56" s="32">
        <v>6.4000000000000001E-2</v>
      </c>
      <c r="E56" s="32">
        <v>1</v>
      </c>
      <c r="F56" s="68">
        <f>SUM([1]Работы!G28,[1]Работы!H28,[1]Работы!I28,[1]Работы!K28,[1]Работы!L28)</f>
        <v>5375.4653721599998</v>
      </c>
    </row>
    <row r="57" spans="1:6" ht="10.5" customHeight="1">
      <c r="A57" s="67">
        <v>4</v>
      </c>
      <c r="B57" s="36" t="s">
        <v>97</v>
      </c>
      <c r="C57" s="32" t="s">
        <v>98</v>
      </c>
      <c r="D57" s="32">
        <v>0.01</v>
      </c>
      <c r="E57" s="32">
        <v>12</v>
      </c>
      <c r="F57" s="68">
        <f>SUM([1]Работы!G29,[1]Работы!H29,[1]Работы!I29,[1]Работы!K29,[1]Работы!L29)</f>
        <v>2589.94130585024</v>
      </c>
    </row>
    <row r="58" spans="1:6" ht="10.5" customHeight="1">
      <c r="A58" s="67">
        <v>5</v>
      </c>
      <c r="B58" s="36" t="s">
        <v>99</v>
      </c>
      <c r="C58" s="39" t="s">
        <v>100</v>
      </c>
      <c r="D58" s="32">
        <v>4</v>
      </c>
      <c r="E58" s="32">
        <v>1</v>
      </c>
      <c r="F58" s="69">
        <f>SUM([1]Работы!G30,[1]Работы!H30,[1]Работы!I30,[1]Работы!K30,[1]Работы!L30)</f>
        <v>145039.25</v>
      </c>
    </row>
    <row r="59" spans="1:6" ht="10.5" customHeight="1">
      <c r="A59" s="67">
        <v>6</v>
      </c>
      <c r="B59" s="36" t="s">
        <v>101</v>
      </c>
      <c r="C59" s="32" t="s">
        <v>102</v>
      </c>
      <c r="D59" s="32">
        <v>0.08</v>
      </c>
      <c r="E59" s="32">
        <v>1</v>
      </c>
      <c r="F59" s="68">
        <f>SUM([1]Работы!G31,[1]Работы!H31,[1]Работы!I31,[1]Работы!K31,[1]Работы!L31)</f>
        <v>1686.9196561902561</v>
      </c>
    </row>
    <row r="60" spans="1:6" ht="13.5" customHeight="1" thickBot="1">
      <c r="A60" s="70" t="s">
        <v>103</v>
      </c>
      <c r="B60" s="44"/>
      <c r="C60" s="44"/>
      <c r="D60" s="44"/>
      <c r="E60" s="44"/>
      <c r="F60" s="64">
        <f>SUM(F31,F32,F53)</f>
        <v>782485.09107055888</v>
      </c>
    </row>
    <row r="61" spans="1:6" ht="13.5" customHeight="1" thickBot="1">
      <c r="A61" s="84" t="s">
        <v>50</v>
      </c>
      <c r="B61" s="85"/>
      <c r="C61" s="85"/>
      <c r="D61" s="85"/>
      <c r="E61" s="85"/>
      <c r="F61" s="86"/>
    </row>
    <row r="62" spans="1:6" ht="10.5" customHeight="1">
      <c r="A62" s="45" t="s">
        <v>3</v>
      </c>
      <c r="B62" s="53" t="s">
        <v>110</v>
      </c>
      <c r="C62" s="46" t="s">
        <v>51</v>
      </c>
      <c r="D62" s="87">
        <v>156</v>
      </c>
      <c r="E62" s="88"/>
      <c r="F62" s="89"/>
    </row>
    <row r="63" spans="1:6" ht="10.5" customHeight="1">
      <c r="A63" s="47" t="s">
        <v>6</v>
      </c>
      <c r="B63" s="48" t="s">
        <v>52</v>
      </c>
      <c r="C63" s="49" t="s">
        <v>51</v>
      </c>
      <c r="D63" s="90">
        <v>2</v>
      </c>
      <c r="E63" s="91"/>
      <c r="F63" s="92"/>
    </row>
    <row r="64" spans="1:6" ht="21" customHeight="1" thickBot="1">
      <c r="A64" s="50" t="s">
        <v>8</v>
      </c>
      <c r="B64" s="51" t="s">
        <v>53</v>
      </c>
      <c r="C64" s="52" t="s">
        <v>10</v>
      </c>
      <c r="D64" s="93">
        <v>4937.66</v>
      </c>
      <c r="E64" s="94"/>
      <c r="F64" s="95"/>
    </row>
    <row r="65" spans="1:7" ht="6" customHeight="1">
      <c r="A65" s="1"/>
      <c r="B65" s="1"/>
      <c r="C65" s="1"/>
      <c r="D65" s="1"/>
      <c r="E65" s="1"/>
      <c r="F65" s="1"/>
    </row>
    <row r="66" spans="1:7">
      <c r="A66" s="1"/>
      <c r="B66" s="105" t="s">
        <v>112</v>
      </c>
      <c r="C66" s="105"/>
      <c r="D66" s="105"/>
      <c r="E66" s="105"/>
      <c r="F66" s="105"/>
      <c r="G66" s="105"/>
    </row>
    <row r="67" spans="1:7">
      <c r="A67" s="1"/>
      <c r="B67" s="1"/>
      <c r="C67" s="1"/>
      <c r="D67" s="1"/>
      <c r="E67" s="1"/>
      <c r="F67" s="1"/>
    </row>
    <row r="68" spans="1:7">
      <c r="A68" s="1"/>
      <c r="B68" s="1"/>
      <c r="C68" s="1"/>
      <c r="D68" s="1"/>
      <c r="E68" s="1"/>
      <c r="F68" s="1"/>
    </row>
    <row r="69" spans="1:7">
      <c r="A69" s="1"/>
      <c r="B69" s="1"/>
      <c r="C69" s="1"/>
      <c r="D69" s="1"/>
      <c r="E69" s="1"/>
      <c r="F69" s="1"/>
    </row>
    <row r="70" spans="1:7">
      <c r="A70" s="1"/>
      <c r="B70" s="1"/>
      <c r="C70" s="1"/>
      <c r="D70" s="1"/>
      <c r="E70" s="1"/>
      <c r="F70" s="1"/>
    </row>
    <row r="71" spans="1:7">
      <c r="A71" s="1"/>
      <c r="B71" s="1"/>
      <c r="C71" s="1"/>
      <c r="D71" s="1"/>
      <c r="E71" s="1"/>
      <c r="F71" s="1"/>
    </row>
    <row r="72" spans="1:7">
      <c r="A72" s="1"/>
      <c r="B72" s="1"/>
      <c r="C72" s="1"/>
      <c r="D72" s="1"/>
      <c r="E72" s="1"/>
      <c r="F72" s="1"/>
    </row>
    <row r="73" spans="1:7">
      <c r="A73" s="1"/>
      <c r="B73" s="1"/>
      <c r="C73" s="1"/>
      <c r="D73" s="1"/>
      <c r="E73" s="1"/>
      <c r="F73" s="1"/>
    </row>
    <row r="74" spans="1:7">
      <c r="A74" s="1"/>
      <c r="B74" s="1"/>
      <c r="C74" s="1"/>
      <c r="D74" s="1"/>
      <c r="E74" s="1"/>
      <c r="F74" s="1"/>
    </row>
    <row r="75" spans="1:7">
      <c r="A75" s="1"/>
      <c r="B75" s="1"/>
      <c r="C75" s="1"/>
      <c r="D75" s="1"/>
      <c r="E75" s="1"/>
      <c r="F75" s="1"/>
    </row>
    <row r="76" spans="1:7">
      <c r="A76" s="1"/>
      <c r="B76" s="1"/>
      <c r="C76" s="1"/>
      <c r="D76" s="1"/>
      <c r="E76" s="1"/>
      <c r="F76" s="1"/>
    </row>
    <row r="77" spans="1:7">
      <c r="A77" s="1"/>
      <c r="B77" s="1"/>
      <c r="C77" s="1"/>
      <c r="D77" s="1"/>
      <c r="E77" s="1"/>
      <c r="F77" s="1"/>
    </row>
    <row r="78" spans="1:7">
      <c r="A78" s="1"/>
      <c r="B78" s="1"/>
      <c r="C78" s="1"/>
      <c r="D78" s="1"/>
      <c r="E78" s="1"/>
      <c r="F78" s="1"/>
    </row>
    <row r="79" spans="1:7">
      <c r="A79" s="1"/>
      <c r="B79" s="1"/>
      <c r="C79" s="1"/>
      <c r="D79" s="1"/>
      <c r="E79" s="1"/>
      <c r="F79" s="1"/>
    </row>
    <row r="80" spans="1:7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</sheetData>
  <mergeCells count="33">
    <mergeCell ref="B66:G66"/>
    <mergeCell ref="D21:F21"/>
    <mergeCell ref="D22:F22"/>
    <mergeCell ref="D23:F23"/>
    <mergeCell ref="D16:F16"/>
    <mergeCell ref="D17:F17"/>
    <mergeCell ref="D18:F18"/>
    <mergeCell ref="D19:F19"/>
    <mergeCell ref="D20:F20"/>
    <mergeCell ref="A61:F61"/>
    <mergeCell ref="D62:F62"/>
    <mergeCell ref="D63:F63"/>
    <mergeCell ref="D64:F64"/>
    <mergeCell ref="D25:F25"/>
    <mergeCell ref="D27:F27"/>
    <mergeCell ref="D28:F28"/>
    <mergeCell ref="A29:F29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24:F24"/>
    <mergeCell ref="D13:F13"/>
    <mergeCell ref="D14:F14"/>
    <mergeCell ref="D15:F15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Автомобилистов 6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2019-03-21T05:19:25Z</dcterms:modified>
</cp:coreProperties>
</file>